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11145" firstSheet="1" activeTab="1"/>
  </bookViews>
  <sheets>
    <sheet name="Sheet1" sheetId="1" state="hidden" r:id="rId1"/>
    <sheet name="Basic Use" sheetId="2" r:id="rId2"/>
    <sheet name="Real Use" sheetId="3" r:id="rId3"/>
    <sheet name="Using MATCH" sheetId="4" r:id="rId4"/>
  </sheets>
  <definedNames>
    <definedName name="ActualTable">'Real Use'!$A$16:$M$23</definedName>
    <definedName name="BudgetTable">'Real Use'!$A$5:$M$12</definedName>
    <definedName name="MonthRow">'Real Use'!$A$4:$M$4</definedName>
    <definedName name="SizeRow">'Basic Use'!$F$4:$J$4</definedName>
    <definedName name="StyleTable">'Basic Use'!$F$5:$J$10</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36" i="3" l="1"/>
  <c r="AK36" i="3" s="1"/>
  <c r="AI36" i="3"/>
  <c r="AJ35" i="3"/>
  <c r="AI35" i="3"/>
  <c r="AK35" i="3" s="1"/>
  <c r="AJ34" i="3"/>
  <c r="AI34" i="3"/>
  <c r="AK34" i="3" s="1"/>
  <c r="AJ33" i="3"/>
  <c r="AI33" i="3"/>
  <c r="AK33" i="3" s="1"/>
  <c r="AJ32" i="3"/>
  <c r="AK32" i="3" s="1"/>
  <c r="AI32" i="3"/>
  <c r="AJ31" i="3"/>
  <c r="AI31" i="3"/>
  <c r="AK31" i="3" s="1"/>
  <c r="AJ30" i="3"/>
  <c r="AI30" i="3"/>
  <c r="AJ29" i="3"/>
  <c r="AI29" i="3"/>
  <c r="AK29" i="3" s="1"/>
  <c r="AG36" i="3"/>
  <c r="AF36" i="3"/>
  <c r="AH36" i="3" s="1"/>
  <c r="AG35" i="3"/>
  <c r="AF35" i="3"/>
  <c r="AH35" i="3" s="1"/>
  <c r="AG34" i="3"/>
  <c r="AF34" i="3"/>
  <c r="AH34" i="3" s="1"/>
  <c r="AG33" i="3"/>
  <c r="AF33" i="3"/>
  <c r="AG32" i="3"/>
  <c r="AF32" i="3"/>
  <c r="AH32" i="3" s="1"/>
  <c r="AG31" i="3"/>
  <c r="AF31" i="3"/>
  <c r="AH31" i="3" s="1"/>
  <c r="AG30" i="3"/>
  <c r="AF30" i="3"/>
  <c r="AH30" i="3" s="1"/>
  <c r="AG29" i="3"/>
  <c r="AH29" i="3" s="1"/>
  <c r="AF29" i="3"/>
  <c r="AD36" i="3"/>
  <c r="AC36" i="3"/>
  <c r="AD35" i="3"/>
  <c r="AC35" i="3"/>
  <c r="AD34" i="3"/>
  <c r="AC34" i="3"/>
  <c r="AE34" i="3" s="1"/>
  <c r="AD33" i="3"/>
  <c r="AC33" i="3"/>
  <c r="AE33" i="3" s="1"/>
  <c r="AD32" i="3"/>
  <c r="AE32" i="3" s="1"/>
  <c r="AC32" i="3"/>
  <c r="AD31" i="3"/>
  <c r="AC31" i="3"/>
  <c r="AE31" i="3" s="1"/>
  <c r="AD30" i="3"/>
  <c r="AC30" i="3"/>
  <c r="AD29" i="3"/>
  <c r="AC29" i="3"/>
  <c r="AE29" i="3" s="1"/>
  <c r="AA36" i="3"/>
  <c r="Z36" i="3"/>
  <c r="AA35" i="3"/>
  <c r="Z35" i="3"/>
  <c r="AB35" i="3" s="1"/>
  <c r="AA34" i="3"/>
  <c r="Z34" i="3"/>
  <c r="AA33" i="3"/>
  <c r="Z33" i="3"/>
  <c r="AA32" i="3"/>
  <c r="Z32" i="3"/>
  <c r="AA31" i="3"/>
  <c r="Z31" i="3"/>
  <c r="AB31" i="3" s="1"/>
  <c r="AA30" i="3"/>
  <c r="Z30" i="3"/>
  <c r="AA29" i="3"/>
  <c r="Z29" i="3"/>
  <c r="X36" i="3"/>
  <c r="W36" i="3"/>
  <c r="X35" i="3"/>
  <c r="W35" i="3"/>
  <c r="Y35" i="3" s="1"/>
  <c r="X34" i="3"/>
  <c r="W34" i="3"/>
  <c r="Y34" i="3" s="1"/>
  <c r="X33" i="3"/>
  <c r="W33" i="3"/>
  <c r="X32" i="3"/>
  <c r="W32" i="3"/>
  <c r="Y32" i="3" s="1"/>
  <c r="X31" i="3"/>
  <c r="W31" i="3"/>
  <c r="Y31" i="3" s="1"/>
  <c r="X30" i="3"/>
  <c r="W30" i="3"/>
  <c r="Y30" i="3" s="1"/>
  <c r="X29" i="3"/>
  <c r="W29" i="3"/>
  <c r="U36" i="3"/>
  <c r="T36" i="3"/>
  <c r="V36" i="3" s="1"/>
  <c r="U35" i="3"/>
  <c r="T35" i="3"/>
  <c r="U34" i="3"/>
  <c r="T34" i="3"/>
  <c r="V34" i="3" s="1"/>
  <c r="U33" i="3"/>
  <c r="T33" i="3"/>
  <c r="V33" i="3" s="1"/>
  <c r="U32" i="3"/>
  <c r="V32" i="3" s="1"/>
  <c r="T32" i="3"/>
  <c r="U31" i="3"/>
  <c r="T31" i="3"/>
  <c r="V31" i="3" s="1"/>
  <c r="U30" i="3"/>
  <c r="T30" i="3"/>
  <c r="U29" i="3"/>
  <c r="T29" i="3"/>
  <c r="V29" i="3" s="1"/>
  <c r="R36" i="3"/>
  <c r="Q36" i="3"/>
  <c r="R35" i="3"/>
  <c r="Q35" i="3"/>
  <c r="S35" i="3" s="1"/>
  <c r="R34" i="3"/>
  <c r="Q34" i="3"/>
  <c r="S34" i="3" s="1"/>
  <c r="R33" i="3"/>
  <c r="Q33" i="3"/>
  <c r="S33" i="3" s="1"/>
  <c r="R32" i="3"/>
  <c r="S32" i="3" s="1"/>
  <c r="Q32" i="3"/>
  <c r="R31" i="3"/>
  <c r="Q31" i="3"/>
  <c r="R30" i="3"/>
  <c r="Q30" i="3"/>
  <c r="R29" i="3"/>
  <c r="Q29" i="3"/>
  <c r="S29" i="3" s="1"/>
  <c r="O36" i="3"/>
  <c r="N36" i="3"/>
  <c r="P36" i="3" s="1"/>
  <c r="O35" i="3"/>
  <c r="N35" i="3"/>
  <c r="P35" i="3" s="1"/>
  <c r="O34" i="3"/>
  <c r="N34" i="3"/>
  <c r="P34" i="3" s="1"/>
  <c r="O33" i="3"/>
  <c r="N33" i="3"/>
  <c r="O32" i="3"/>
  <c r="N32" i="3"/>
  <c r="P32" i="3" s="1"/>
  <c r="O31" i="3"/>
  <c r="N31" i="3"/>
  <c r="P31" i="3" s="1"/>
  <c r="O30" i="3"/>
  <c r="N30" i="3"/>
  <c r="P30" i="3" s="1"/>
  <c r="O29" i="3"/>
  <c r="N29" i="3"/>
  <c r="L36" i="3"/>
  <c r="K36" i="3"/>
  <c r="M36" i="3" s="1"/>
  <c r="L35" i="3"/>
  <c r="K35" i="3"/>
  <c r="M35" i="3" s="1"/>
  <c r="L34" i="3"/>
  <c r="K34" i="3"/>
  <c r="L33" i="3"/>
  <c r="K33" i="3"/>
  <c r="L32" i="3"/>
  <c r="K32" i="3"/>
  <c r="L31" i="3"/>
  <c r="K31" i="3"/>
  <c r="M31" i="3" s="1"/>
  <c r="L30" i="3"/>
  <c r="K30" i="3"/>
  <c r="L29" i="3"/>
  <c r="K29" i="3"/>
  <c r="M29" i="3" s="1"/>
  <c r="I36" i="3"/>
  <c r="H36" i="3"/>
  <c r="I35" i="3"/>
  <c r="H35" i="3"/>
  <c r="J35" i="3" s="1"/>
  <c r="I34" i="3"/>
  <c r="J34" i="3" s="1"/>
  <c r="H34" i="3"/>
  <c r="I33" i="3"/>
  <c r="H33" i="3"/>
  <c r="I32" i="3"/>
  <c r="H32" i="3"/>
  <c r="I31" i="3"/>
  <c r="H31" i="3"/>
  <c r="J31" i="3" s="1"/>
  <c r="I30" i="3"/>
  <c r="H30" i="3"/>
  <c r="I29" i="3"/>
  <c r="H29" i="3"/>
  <c r="F36" i="3"/>
  <c r="E36" i="3"/>
  <c r="F35" i="3"/>
  <c r="E35" i="3"/>
  <c r="G35" i="3" s="1"/>
  <c r="F34" i="3"/>
  <c r="E34" i="3"/>
  <c r="G34" i="3" s="1"/>
  <c r="F33" i="3"/>
  <c r="E33" i="3"/>
  <c r="G33" i="3" s="1"/>
  <c r="F32" i="3"/>
  <c r="G32" i="3" s="1"/>
  <c r="E32" i="3"/>
  <c r="F31" i="3"/>
  <c r="E31" i="3"/>
  <c r="F30" i="3"/>
  <c r="E30" i="3"/>
  <c r="F29" i="3"/>
  <c r="E29" i="3"/>
  <c r="G29" i="3" s="1"/>
  <c r="C30" i="3"/>
  <c r="C31" i="3"/>
  <c r="C32" i="3"/>
  <c r="C33" i="3"/>
  <c r="C34" i="3"/>
  <c r="C35" i="3"/>
  <c r="C36" i="3"/>
  <c r="C29" i="3"/>
  <c r="B30" i="3"/>
  <c r="B31" i="3"/>
  <c r="B32" i="3"/>
  <c r="B33" i="3"/>
  <c r="B34" i="3"/>
  <c r="B35" i="3"/>
  <c r="B36" i="3"/>
  <c r="B29" i="3"/>
  <c r="D36" i="3" l="1"/>
  <c r="D32" i="3"/>
  <c r="G31" i="3"/>
  <c r="G36" i="3"/>
  <c r="J30" i="3"/>
  <c r="J32" i="3"/>
  <c r="M33" i="3"/>
  <c r="S30" i="3"/>
  <c r="AB29" i="3"/>
  <c r="AB33" i="3"/>
  <c r="AE36" i="3"/>
  <c r="D35" i="3"/>
  <c r="D31" i="3"/>
  <c r="J29" i="3"/>
  <c r="J36" i="3"/>
  <c r="M30" i="3"/>
  <c r="V35" i="3"/>
  <c r="Y29" i="3"/>
  <c r="Y36" i="3"/>
  <c r="AB30" i="3"/>
  <c r="AB32" i="3"/>
  <c r="AB34" i="3"/>
  <c r="AB36" i="3"/>
  <c r="AE35" i="3"/>
  <c r="AK30" i="3"/>
  <c r="D34" i="3"/>
  <c r="D30" i="3"/>
  <c r="G30" i="3"/>
  <c r="J33" i="3"/>
  <c r="M32" i="3"/>
  <c r="M34" i="3"/>
  <c r="P29" i="3"/>
  <c r="P33" i="3"/>
  <c r="S31" i="3"/>
  <c r="S36" i="3"/>
  <c r="V30" i="3"/>
  <c r="Y33" i="3"/>
  <c r="AE30" i="3"/>
  <c r="D29" i="3"/>
  <c r="D33" i="3"/>
  <c r="AH33" i="3"/>
  <c r="D6" i="2"/>
  <c r="D7" i="2"/>
  <c r="D5" i="2"/>
  <c r="C9" i="4"/>
  <c r="C8" i="4"/>
</calcChain>
</file>

<file path=xl/sharedStrings.xml><?xml version="1.0" encoding="utf-8"?>
<sst xmlns="http://schemas.openxmlformats.org/spreadsheetml/2006/main" count="199" uniqueCount="92">
  <si>
    <t>London</t>
  </si>
  <si>
    <t>Birmingham</t>
  </si>
  <si>
    <t>Cardiff</t>
  </si>
  <si>
    <t>Edinburgh</t>
  </si>
  <si>
    <t>Mon</t>
  </si>
  <si>
    <t>Tue</t>
  </si>
  <si>
    <t>Wed</t>
  </si>
  <si>
    <t>Thu</t>
  </si>
  <si>
    <t>Fri</t>
  </si>
  <si>
    <t>Office</t>
  </si>
  <si>
    <t>Date</t>
  </si>
  <si>
    <t>Visitors Expected</t>
  </si>
  <si>
    <t>Spare Capacity</t>
  </si>
  <si>
    <t>OK?</t>
  </si>
  <si>
    <t>S</t>
  </si>
  <si>
    <t>M</t>
  </si>
  <si>
    <t>L</t>
  </si>
  <si>
    <t>XL</t>
  </si>
  <si>
    <t>Production Costs</t>
  </si>
  <si>
    <t>Style/Size</t>
  </si>
  <si>
    <t>Ordered</t>
  </si>
  <si>
    <t>Style</t>
  </si>
  <si>
    <t>Size</t>
  </si>
  <si>
    <t>Qty</t>
  </si>
  <si>
    <t>Line Cost</t>
  </si>
  <si>
    <t>Office/Day</t>
  </si>
  <si>
    <t>Spare Capacities</t>
  </si>
  <si>
    <t>Jan</t>
  </si>
  <si>
    <t>Feb</t>
  </si>
  <si>
    <t>Mar</t>
  </si>
  <si>
    <t>Apr</t>
  </si>
  <si>
    <t>May</t>
  </si>
  <si>
    <t>Jun</t>
  </si>
  <si>
    <t>Jul</t>
  </si>
  <si>
    <t>Aug</t>
  </si>
  <si>
    <t>Sep</t>
  </si>
  <si>
    <t>Oct</t>
  </si>
  <si>
    <t>Nov</t>
  </si>
  <si>
    <t>Dec</t>
  </si>
  <si>
    <t>Budget</t>
  </si>
  <si>
    <t xml:space="preserve">Actual </t>
  </si>
  <si>
    <t>Variance</t>
  </si>
  <si>
    <t>BASIC 2-WAY LOOKUP</t>
  </si>
  <si>
    <t>Frienze</t>
  </si>
  <si>
    <t>Dusty Red</t>
  </si>
  <si>
    <t>Summer</t>
  </si>
  <si>
    <t>Yanni by Will</t>
  </si>
  <si>
    <t>Gangnam</t>
  </si>
  <si>
    <t>Jungle Decal</t>
  </si>
  <si>
    <t>2-WAY LOOKUP FULL EXAMPLE</t>
  </si>
  <si>
    <t>Singapore VC</t>
  </si>
  <si>
    <t>35mm Rail R&amp;D</t>
  </si>
  <si>
    <t>Project Budgets</t>
  </si>
  <si>
    <t>Project Expenses</t>
  </si>
  <si>
    <t>Project Performance Report</t>
  </si>
  <si>
    <t>Recruitment 2014</t>
  </si>
  <si>
    <t>Non-Stationary Scaffold Testing</t>
  </si>
  <si>
    <t>End of Year redevelopment</t>
  </si>
  <si>
    <t>DNA-DOS Splicing</t>
  </si>
  <si>
    <t>Core Maintenance</t>
  </si>
  <si>
    <t>BM Survey</t>
  </si>
  <si>
    <t>Hidden month title row</t>
  </si>
  <si>
    <t>Category 1</t>
  </si>
  <si>
    <t>Category 2</t>
  </si>
  <si>
    <t>Category 3</t>
  </si>
  <si>
    <t>Column 1</t>
  </si>
  <si>
    <t>Column 2</t>
  </si>
  <si>
    <t>Column 3</t>
  </si>
  <si>
    <t>Value 1</t>
  </si>
  <si>
    <t>Value 2</t>
  </si>
  <si>
    <t>Value 3</t>
  </si>
  <si>
    <t>Value 4</t>
  </si>
  <si>
    <t>Value 5</t>
  </si>
  <si>
    <t>Value 6</t>
  </si>
  <si>
    <t>Value 7</t>
  </si>
  <si>
    <t>Value 8</t>
  </si>
  <si>
    <t>Value 9</t>
  </si>
  <si>
    <t>1st</t>
  </si>
  <si>
    <t>2nd</t>
  </si>
  <si>
    <t>3rd</t>
  </si>
  <si>
    <t>4th</t>
  </si>
  <si>
    <t>MATCH Column 3:</t>
  </si>
  <si>
    <t>It's in the fourth column in the selected row</t>
  </si>
  <si>
    <t>MATCH Category 2:</t>
  </si>
  <si>
    <t>It's in the third row in the selected column</t>
  </si>
  <si>
    <t>MATCH</t>
  </si>
  <si>
    <t>If you try to go a match in a 2D area you'll see that it just creates an error.</t>
  </si>
  <si>
    <t>Here I have performed the MATCH inside the VLOOKUP, but it might be easier to do the MATCH in its own cell to make sure you have it working correctly before combining them.</t>
  </si>
  <si>
    <t>© Software-Matters 2014</t>
  </si>
  <si>
    <t>http://www.software-matters.co.uk</t>
  </si>
  <si>
    <t>Watch the video:</t>
  </si>
  <si>
    <t>UK Phone: 01747 822 616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</si>
</sst>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5" x14ac:knownFonts="1">
    <font>
      <sz val="11"/>
      <color theme="1"/>
      <name val="Calibri"/>
      <family val="2"/>
      <scheme val="minor"/>
    </font>
    <font>
      <u/>
      <sz val="11"/>
      <color theme="1"/>
      <name val="Calibri"/>
      <family val="2"/>
      <scheme val="minor"/>
    </font>
    <font>
      <b/>
      <sz val="11"/>
      <color theme="1"/>
      <name val="Calibri"/>
      <family val="2"/>
      <scheme val="minor"/>
    </font>
    <font>
      <u/>
      <sz val="11"/>
      <color theme="10"/>
      <name val="Calibri"/>
      <family val="2"/>
      <scheme val="minor"/>
    </font>
    <font>
      <b/>
      <u/>
      <sz val="11"/>
      <color theme="10"/>
      <name val="Calibri"/>
      <family val="2"/>
      <scheme val="minor"/>
    </font>
  </fonts>
  <fills count="3">
    <fill>
      <patternFill patternType="none"/>
    </fill>
    <fill>
      <patternFill patternType="gray125"/>
    </fill>
    <fill>
      <patternFill patternType="solid">
        <fgColor rgb="FFFFFFCC"/>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60">
    <xf numFmtId="0" fontId="0" fillId="0" borderId="0" xfId="0"/>
    <xf numFmtId="0" fontId="1" fillId="0" borderId="0" xfId="0" applyFont="1"/>
    <xf numFmtId="0" fontId="0" fillId="0" borderId="0" xfId="0" applyAlignment="1">
      <alignment horizontal="right"/>
    </xf>
    <xf numFmtId="0" fontId="2" fillId="0" borderId="0" xfId="0" applyFont="1"/>
    <xf numFmtId="0" fontId="0" fillId="0" borderId="8" xfId="0" applyBorder="1"/>
    <xf numFmtId="0" fontId="0" fillId="0" borderId="5" xfId="0" applyBorder="1"/>
    <xf numFmtId="3" fontId="0" fillId="0" borderId="0" xfId="0" applyNumberFormat="1"/>
    <xf numFmtId="0" fontId="2" fillId="0" borderId="7" xfId="0" applyFont="1" applyBorder="1" applyAlignment="1">
      <alignment horizontal="right"/>
    </xf>
    <xf numFmtId="0" fontId="0" fillId="0" borderId="0" xfId="0" applyFont="1" applyAlignment="1">
      <alignment horizontal="center"/>
    </xf>
    <xf numFmtId="0" fontId="0" fillId="0" borderId="5" xfId="0" applyBorder="1" applyAlignment="1">
      <alignment horizontal="center"/>
    </xf>
    <xf numFmtId="0" fontId="0" fillId="0" borderId="4" xfId="0" applyFont="1" applyBorder="1" applyAlignment="1">
      <alignment horizontal="center"/>
    </xf>
    <xf numFmtId="0" fontId="0" fillId="0" borderId="0" xfId="0" applyFont="1" applyBorder="1" applyAlignment="1">
      <alignment horizontal="center"/>
    </xf>
    <xf numFmtId="0" fontId="0" fillId="0" borderId="5" xfId="0" applyFont="1" applyBorder="1" applyAlignment="1">
      <alignment horizontal="center"/>
    </xf>
    <xf numFmtId="0" fontId="0" fillId="0" borderId="8" xfId="0" applyBorder="1" applyAlignment="1">
      <alignment horizontal="right"/>
    </xf>
    <xf numFmtId="0" fontId="2" fillId="0" borderId="6" xfId="0" applyFont="1" applyBorder="1" applyAlignment="1">
      <alignment horizontal="right"/>
    </xf>
    <xf numFmtId="0" fontId="2" fillId="0" borderId="8" xfId="0" applyFont="1" applyBorder="1" applyAlignment="1">
      <alignment horizontal="right"/>
    </xf>
    <xf numFmtId="0" fontId="0" fillId="0" borderId="0" xfId="0" applyAlignment="1">
      <alignment horizontal="center"/>
    </xf>
    <xf numFmtId="0" fontId="0" fillId="0" borderId="0" xfId="0" applyAlignment="1">
      <alignment horizontal="center" vertical="center"/>
    </xf>
    <xf numFmtId="0" fontId="2" fillId="0" borderId="11" xfId="0" applyFont="1" applyBorder="1" applyAlignment="1">
      <alignment horizontal="center" vertical="center"/>
    </xf>
    <xf numFmtId="0" fontId="0" fillId="0" borderId="11" xfId="0" applyBorder="1" applyAlignment="1">
      <alignment horizontal="center" vertical="center"/>
    </xf>
    <xf numFmtId="0" fontId="2" fillId="0" borderId="0" xfId="0" applyFont="1" applyFill="1" applyBorder="1" applyAlignment="1">
      <alignment horizontal="center" vertical="center"/>
    </xf>
    <xf numFmtId="0" fontId="0" fillId="0" borderId="0" xfId="0" applyFill="1" applyBorder="1" applyAlignment="1">
      <alignment horizontal="left" vertical="center"/>
    </xf>
    <xf numFmtId="0" fontId="0" fillId="0" borderId="0" xfId="0" applyAlignment="1">
      <alignment horizontal="left"/>
    </xf>
    <xf numFmtId="0" fontId="2" fillId="0" borderId="0" xfId="0" applyFont="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0" borderId="0" xfId="0" applyFont="1" applyAlignment="1" applyProtection="1">
      <alignment horizontal="center"/>
      <protection locked="0"/>
    </xf>
    <xf numFmtId="164" fontId="0" fillId="0" borderId="0" xfId="0" applyNumberFormat="1" applyProtection="1">
      <protection locked="0"/>
    </xf>
    <xf numFmtId="0" fontId="0" fillId="0" borderId="0" xfId="0" applyProtection="1">
      <protection locked="0"/>
    </xf>
    <xf numFmtId="0" fontId="2" fillId="0" borderId="0" xfId="0" applyFont="1" applyProtection="1">
      <protection locked="0"/>
    </xf>
    <xf numFmtId="0" fontId="2" fillId="0" borderId="9" xfId="0" applyFont="1" applyBorder="1" applyProtection="1">
      <protection locked="0"/>
    </xf>
    <xf numFmtId="0" fontId="0" fillId="0" borderId="10" xfId="0" applyBorder="1" applyProtection="1">
      <protection locked="0"/>
    </xf>
    <xf numFmtId="0" fontId="2" fillId="0" borderId="7" xfId="0" applyFont="1" applyBorder="1" applyProtection="1">
      <protection locked="0"/>
    </xf>
    <xf numFmtId="164" fontId="2" fillId="0" borderId="7" xfId="0" applyNumberFormat="1" applyFont="1" applyBorder="1" applyProtection="1">
      <protection locked="0"/>
    </xf>
    <xf numFmtId="0" fontId="2" fillId="0" borderId="1" xfId="0" applyFont="1" applyBorder="1" applyProtection="1">
      <protection locked="0"/>
    </xf>
    <xf numFmtId="0" fontId="0" fillId="0" borderId="2" xfId="0" applyBorder="1" applyAlignment="1" applyProtection="1">
      <alignment horizontal="right"/>
      <protection locked="0"/>
    </xf>
    <xf numFmtId="0" fontId="0" fillId="0" borderId="3" xfId="0" applyBorder="1" applyAlignment="1" applyProtection="1">
      <alignment horizontal="right"/>
      <protection locked="0"/>
    </xf>
    <xf numFmtId="0" fontId="0" fillId="0" borderId="4" xfId="0" applyBorder="1" applyProtection="1">
      <protection locked="0"/>
    </xf>
    <xf numFmtId="164" fontId="0" fillId="0" borderId="0" xfId="0" applyNumberFormat="1" applyBorder="1" applyProtection="1">
      <protection locked="0"/>
    </xf>
    <xf numFmtId="164" fontId="0" fillId="0" borderId="5" xfId="0" applyNumberFormat="1" applyBorder="1" applyProtection="1">
      <protection locked="0"/>
    </xf>
    <xf numFmtId="0" fontId="0" fillId="0" borderId="6" xfId="0" applyBorder="1" applyProtection="1">
      <protection locked="0"/>
    </xf>
    <xf numFmtId="164" fontId="0" fillId="0" borderId="7" xfId="0" applyNumberFormat="1" applyBorder="1" applyProtection="1">
      <protection locked="0"/>
    </xf>
    <xf numFmtId="164" fontId="0" fillId="0" borderId="8" xfId="0" applyNumberFormat="1" applyBorder="1" applyProtection="1">
      <protection locked="0"/>
    </xf>
    <xf numFmtId="0" fontId="2" fillId="2" borderId="1" xfId="0" applyFont="1" applyFill="1" applyBorder="1" applyAlignment="1" applyProtection="1">
      <alignment horizontal="center" wrapText="1"/>
      <protection locked="0"/>
    </xf>
    <xf numFmtId="0" fontId="2" fillId="2" borderId="2" xfId="0" applyFont="1" applyFill="1" applyBorder="1" applyAlignment="1" applyProtection="1">
      <alignment horizontal="center" wrapText="1"/>
      <protection locked="0"/>
    </xf>
    <xf numFmtId="0" fontId="2" fillId="2" borderId="3" xfId="0" applyFont="1" applyFill="1" applyBorder="1" applyAlignment="1" applyProtection="1">
      <alignment horizontal="center" wrapText="1"/>
      <protection locked="0"/>
    </xf>
    <xf numFmtId="0" fontId="2" fillId="2" borderId="4" xfId="0" applyFont="1" applyFill="1" applyBorder="1" applyAlignment="1" applyProtection="1">
      <alignment horizontal="center" wrapText="1"/>
      <protection locked="0"/>
    </xf>
    <xf numFmtId="0" fontId="2" fillId="2" borderId="0" xfId="0" applyFont="1" applyFill="1" applyBorder="1" applyAlignment="1" applyProtection="1">
      <alignment horizontal="center" wrapText="1"/>
      <protection locked="0"/>
    </xf>
    <xf numFmtId="0" fontId="2" fillId="2" borderId="5" xfId="0" applyFont="1" applyFill="1" applyBorder="1" applyAlignment="1" applyProtection="1">
      <alignment horizontal="center" wrapText="1"/>
      <protection locked="0"/>
    </xf>
    <xf numFmtId="0" fontId="2" fillId="2" borderId="6" xfId="0" applyFont="1" applyFill="1" applyBorder="1" applyAlignment="1" applyProtection="1">
      <alignment horizontal="center" wrapText="1"/>
      <protection locked="0"/>
    </xf>
    <xf numFmtId="0" fontId="2" fillId="2" borderId="7" xfId="0" applyFont="1" applyFill="1" applyBorder="1" applyAlignment="1" applyProtection="1">
      <alignment horizontal="center" wrapText="1"/>
      <protection locked="0"/>
    </xf>
    <xf numFmtId="0" fontId="2" fillId="2" borderId="8" xfId="0" applyFont="1" applyFill="1" applyBorder="1" applyAlignment="1" applyProtection="1">
      <alignment horizontal="center" wrapText="1"/>
      <protection locked="0"/>
    </xf>
    <xf numFmtId="0" fontId="4" fillId="0" borderId="0" xfId="1" applyFont="1" applyProtection="1">
      <protection locked="0"/>
    </xf>
  </cellXfs>
  <cellStyles count="2">
    <cellStyle name="Hyperlink" xfId="1"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5</xdr:col>
      <xdr:colOff>76200</xdr:colOff>
      <xdr:row>23</xdr:row>
      <xdr:rowOff>57150</xdr:rowOff>
    </xdr:from>
    <xdr:to>
      <xdr:col>9</xdr:col>
      <xdr:colOff>180975</xdr:colOff>
      <xdr:row>29</xdr:row>
      <xdr:rowOff>140719</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05175" y="4448175"/>
          <a:ext cx="2809875" cy="12265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oftware-matters.co.u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workbookViewId="0">
      <selection activeCell="C16" sqref="C16"/>
    </sheetView>
  </sheetViews>
  <sheetFormatPr defaultRowHeight="15" x14ac:dyDescent="0.25"/>
  <cols>
    <col min="1" max="1" width="11.7109375" bestFit="1" customWidth="1"/>
    <col min="7" max="7" width="10.42578125" customWidth="1"/>
    <col min="8" max="8" width="11.85546875" customWidth="1"/>
    <col min="9" max="9" width="16.42578125" bestFit="1" customWidth="1"/>
    <col min="10" max="10" width="14" bestFit="1" customWidth="1"/>
    <col min="11" max="11" width="4.5703125" bestFit="1" customWidth="1"/>
  </cols>
  <sheetData>
    <row r="1" spans="1:11" x14ac:dyDescent="0.25">
      <c r="A1" s="1" t="s">
        <v>26</v>
      </c>
    </row>
    <row r="2" spans="1:11" x14ac:dyDescent="0.25">
      <c r="A2" t="s">
        <v>25</v>
      </c>
      <c r="B2" t="s">
        <v>4</v>
      </c>
      <c r="C2" t="s">
        <v>5</v>
      </c>
      <c r="D2" t="s">
        <v>6</v>
      </c>
      <c r="E2" t="s">
        <v>7</v>
      </c>
      <c r="F2" t="s">
        <v>8</v>
      </c>
    </row>
    <row r="3" spans="1:11" x14ac:dyDescent="0.25">
      <c r="A3" t="s">
        <v>0</v>
      </c>
      <c r="B3">
        <v>5</v>
      </c>
      <c r="C3">
        <v>4</v>
      </c>
      <c r="D3">
        <v>4</v>
      </c>
      <c r="E3">
        <v>5</v>
      </c>
      <c r="F3">
        <v>6</v>
      </c>
    </row>
    <row r="4" spans="1:11" x14ac:dyDescent="0.25">
      <c r="A4" t="s">
        <v>1</v>
      </c>
    </row>
    <row r="5" spans="1:11" x14ac:dyDescent="0.25">
      <c r="A5" t="s">
        <v>2</v>
      </c>
    </row>
    <row r="6" spans="1:11" x14ac:dyDescent="0.25">
      <c r="A6" t="s">
        <v>3</v>
      </c>
    </row>
    <row r="12" spans="1:11" x14ac:dyDescent="0.25">
      <c r="G12" t="s">
        <v>9</v>
      </c>
      <c r="H12" t="s">
        <v>10</v>
      </c>
      <c r="I12" t="s">
        <v>11</v>
      </c>
      <c r="J12" t="s">
        <v>12</v>
      </c>
      <c r="K12" t="s">
        <v>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tabSelected="1" workbookViewId="0">
      <selection sqref="A1:C1"/>
    </sheetView>
  </sheetViews>
  <sheetFormatPr defaultRowHeight="15" x14ac:dyDescent="0.25"/>
  <cols>
    <col min="1" max="1" width="16" style="35" bestFit="1" customWidth="1"/>
    <col min="2" max="3" width="9.140625" style="35"/>
    <col min="4" max="4" width="9.140625" style="34"/>
    <col min="5" max="5" width="5" style="35" customWidth="1"/>
    <col min="6" max="6" width="13.140625" style="35" customWidth="1"/>
    <col min="7" max="11" width="9.140625" style="35"/>
  </cols>
  <sheetData>
    <row r="1" spans="1:10" s="35" customFormat="1" x14ac:dyDescent="0.25">
      <c r="A1" s="33" t="s">
        <v>42</v>
      </c>
      <c r="B1" s="33"/>
      <c r="C1" s="33"/>
      <c r="D1" s="34"/>
    </row>
    <row r="2" spans="1:10" s="35" customFormat="1" x14ac:dyDescent="0.25">
      <c r="D2" s="34"/>
    </row>
    <row r="3" spans="1:10" s="35" customFormat="1" x14ac:dyDescent="0.25">
      <c r="A3" s="36" t="s">
        <v>20</v>
      </c>
      <c r="D3" s="34"/>
      <c r="F3" s="37" t="s">
        <v>18</v>
      </c>
      <c r="G3" s="38"/>
    </row>
    <row r="4" spans="1:10" s="35" customFormat="1" x14ac:dyDescent="0.25">
      <c r="A4" s="39" t="s">
        <v>21</v>
      </c>
      <c r="B4" s="39" t="s">
        <v>22</v>
      </c>
      <c r="C4" s="39" t="s">
        <v>23</v>
      </c>
      <c r="D4" s="40" t="s">
        <v>24</v>
      </c>
      <c r="F4" s="41" t="s">
        <v>19</v>
      </c>
      <c r="G4" s="42" t="s">
        <v>14</v>
      </c>
      <c r="H4" s="42" t="s">
        <v>15</v>
      </c>
      <c r="I4" s="42" t="s">
        <v>16</v>
      </c>
      <c r="J4" s="43" t="s">
        <v>17</v>
      </c>
    </row>
    <row r="5" spans="1:10" s="35" customFormat="1" x14ac:dyDescent="0.25">
      <c r="A5" s="35" t="s">
        <v>43</v>
      </c>
      <c r="B5" s="35" t="s">
        <v>15</v>
      </c>
      <c r="C5" s="35">
        <v>10</v>
      </c>
      <c r="D5" s="34">
        <f>VLOOKUP(A5,StyleTable,MATCH(B5,SizeRow,0),FALSE)*C5</f>
        <v>56.4</v>
      </c>
      <c r="F5" s="44" t="s">
        <v>43</v>
      </c>
      <c r="G5" s="45">
        <v>5.24</v>
      </c>
      <c r="H5" s="45">
        <v>5.64</v>
      </c>
      <c r="I5" s="45">
        <v>5.83</v>
      </c>
      <c r="J5" s="46">
        <v>8.99</v>
      </c>
    </row>
    <row r="6" spans="1:10" s="35" customFormat="1" x14ac:dyDescent="0.25">
      <c r="A6" s="35" t="s">
        <v>48</v>
      </c>
      <c r="B6" s="35" t="s">
        <v>17</v>
      </c>
      <c r="C6" s="35">
        <v>3</v>
      </c>
      <c r="D6" s="34">
        <f>VLOOKUP(A6,StyleTable,MATCH(B6,SizeRow,0),FALSE)*C6</f>
        <v>12.03</v>
      </c>
      <c r="F6" s="44" t="s">
        <v>44</v>
      </c>
      <c r="G6" s="45">
        <v>2.98</v>
      </c>
      <c r="H6" s="45">
        <v>3.08</v>
      </c>
      <c r="I6" s="45">
        <v>3.99</v>
      </c>
      <c r="J6" s="46">
        <v>4.2300000000000004</v>
      </c>
    </row>
    <row r="7" spans="1:10" s="35" customFormat="1" x14ac:dyDescent="0.25">
      <c r="A7" s="35" t="s">
        <v>45</v>
      </c>
      <c r="B7" s="35" t="s">
        <v>14</v>
      </c>
      <c r="C7" s="35">
        <v>3</v>
      </c>
      <c r="D7" s="34">
        <f>VLOOKUP(A7,StyleTable,MATCH(B7,SizeRow,0),FALSE)*C7</f>
        <v>10.56</v>
      </c>
      <c r="F7" s="44" t="s">
        <v>48</v>
      </c>
      <c r="G7" s="45">
        <v>2.98</v>
      </c>
      <c r="H7" s="45">
        <v>3.04</v>
      </c>
      <c r="I7" s="45">
        <v>3.81</v>
      </c>
      <c r="J7" s="46">
        <v>4.01</v>
      </c>
    </row>
    <row r="8" spans="1:10" s="35" customFormat="1" x14ac:dyDescent="0.25">
      <c r="D8" s="34"/>
      <c r="F8" s="44" t="s">
        <v>45</v>
      </c>
      <c r="G8" s="45">
        <v>3.52</v>
      </c>
      <c r="H8" s="45">
        <v>3.61</v>
      </c>
      <c r="I8" s="45">
        <v>4.32</v>
      </c>
      <c r="J8" s="46">
        <v>5.27</v>
      </c>
    </row>
    <row r="9" spans="1:10" s="35" customFormat="1" x14ac:dyDescent="0.25">
      <c r="D9" s="34"/>
      <c r="F9" s="44" t="s">
        <v>46</v>
      </c>
      <c r="G9" s="45">
        <v>9.1199999999999992</v>
      </c>
      <c r="H9" s="45">
        <v>9.77</v>
      </c>
      <c r="I9" s="45">
        <v>10.93</v>
      </c>
      <c r="J9" s="46">
        <v>12.1</v>
      </c>
    </row>
    <row r="10" spans="1:10" s="35" customFormat="1" x14ac:dyDescent="0.25">
      <c r="D10" s="34"/>
      <c r="F10" s="47" t="s">
        <v>47</v>
      </c>
      <c r="G10" s="48">
        <v>1</v>
      </c>
      <c r="H10" s="48">
        <v>2</v>
      </c>
      <c r="I10" s="48">
        <v>3</v>
      </c>
      <c r="J10" s="49">
        <v>5</v>
      </c>
    </row>
    <row r="11" spans="1:10" s="35" customFormat="1" x14ac:dyDescent="0.25">
      <c r="D11" s="34"/>
    </row>
    <row r="12" spans="1:10" s="35" customFormat="1" x14ac:dyDescent="0.25">
      <c r="D12" s="34"/>
    </row>
    <row r="13" spans="1:10" ht="15.75" customHeight="1" x14ac:dyDescent="0.25">
      <c r="F13" s="50" t="s">
        <v>87</v>
      </c>
      <c r="G13" s="51"/>
      <c r="H13" s="52"/>
    </row>
    <row r="14" spans="1:10" x14ac:dyDescent="0.25">
      <c r="F14" s="53"/>
      <c r="G14" s="54"/>
      <c r="H14" s="55"/>
      <c r="J14" s="36" t="s">
        <v>90</v>
      </c>
    </row>
    <row r="15" spans="1:10" x14ac:dyDescent="0.25">
      <c r="F15" s="53"/>
      <c r="G15" s="54"/>
      <c r="H15" s="55"/>
    </row>
    <row r="16" spans="1:10" x14ac:dyDescent="0.25">
      <c r="F16" s="53"/>
      <c r="G16" s="54"/>
      <c r="H16" s="55"/>
    </row>
    <row r="17" spans="6:8" x14ac:dyDescent="0.25">
      <c r="F17" s="53"/>
      <c r="G17" s="54"/>
      <c r="H17" s="55"/>
    </row>
    <row r="18" spans="6:8" x14ac:dyDescent="0.25">
      <c r="F18" s="56"/>
      <c r="G18" s="57"/>
      <c r="H18" s="58"/>
    </row>
    <row r="20" spans="6:8" x14ac:dyDescent="0.25">
      <c r="F20" s="36" t="s">
        <v>88</v>
      </c>
    </row>
    <row r="21" spans="6:8" x14ac:dyDescent="0.25">
      <c r="F21" s="59" t="s">
        <v>89</v>
      </c>
    </row>
    <row r="22" spans="6:8" x14ac:dyDescent="0.25">
      <c r="F22" s="36" t="s">
        <v>91</v>
      </c>
    </row>
  </sheetData>
  <sheetProtection sheet="1" objects="1" scenarios="1"/>
  <mergeCells count="2">
    <mergeCell ref="A1:C1"/>
    <mergeCell ref="F13:H18"/>
  </mergeCells>
  <hyperlinks>
    <hyperlink ref="F21" r:id="rId1"/>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6"/>
  <sheetViews>
    <sheetView zoomScaleNormal="100" workbookViewId="0">
      <selection activeCell="C28" sqref="C28"/>
    </sheetView>
  </sheetViews>
  <sheetFormatPr defaultRowHeight="15" x14ac:dyDescent="0.25"/>
  <cols>
    <col min="1" max="1" width="29" customWidth="1"/>
    <col min="2" max="37" width="9.7109375" customWidth="1"/>
  </cols>
  <sheetData>
    <row r="1" spans="1:13" x14ac:dyDescent="0.25">
      <c r="A1" s="23" t="s">
        <v>49</v>
      </c>
      <c r="B1" s="23"/>
    </row>
    <row r="3" spans="1:13" x14ac:dyDescent="0.25">
      <c r="A3" s="3" t="s">
        <v>52</v>
      </c>
      <c r="B3" s="3">
        <v>2014</v>
      </c>
      <c r="C3" s="3"/>
      <c r="D3" s="3"/>
      <c r="E3" s="3"/>
      <c r="F3" s="3"/>
      <c r="G3" s="3"/>
      <c r="H3" s="3"/>
      <c r="I3" s="3"/>
      <c r="J3" s="3"/>
      <c r="K3" s="3"/>
      <c r="L3" s="3"/>
      <c r="M3" s="3"/>
    </row>
    <row r="4" spans="1:13" x14ac:dyDescent="0.25">
      <c r="A4" s="4"/>
      <c r="B4" s="7" t="s">
        <v>27</v>
      </c>
      <c r="C4" s="7" t="s">
        <v>28</v>
      </c>
      <c r="D4" s="7" t="s">
        <v>29</v>
      </c>
      <c r="E4" s="7" t="s">
        <v>30</v>
      </c>
      <c r="F4" s="7" t="s">
        <v>31</v>
      </c>
      <c r="G4" s="7" t="s">
        <v>32</v>
      </c>
      <c r="H4" s="7" t="s">
        <v>33</v>
      </c>
      <c r="I4" s="7" t="s">
        <v>34</v>
      </c>
      <c r="J4" s="7" t="s">
        <v>35</v>
      </c>
      <c r="K4" s="7" t="s">
        <v>36</v>
      </c>
      <c r="L4" s="7" t="s">
        <v>37</v>
      </c>
      <c r="M4" s="7" t="s">
        <v>38</v>
      </c>
    </row>
    <row r="5" spans="1:13" x14ac:dyDescent="0.25">
      <c r="A5" s="5" t="s">
        <v>51</v>
      </c>
      <c r="B5" s="6">
        <v>0</v>
      </c>
      <c r="C5" s="6">
        <v>123425</v>
      </c>
      <c r="D5" s="6">
        <v>293724</v>
      </c>
      <c r="E5" s="6">
        <v>120027</v>
      </c>
      <c r="F5" s="6">
        <v>405412</v>
      </c>
      <c r="G5" s="6">
        <v>81678</v>
      </c>
      <c r="H5" s="6">
        <v>468115</v>
      </c>
      <c r="I5" s="6">
        <v>331902</v>
      </c>
      <c r="J5" s="6">
        <v>458963</v>
      </c>
      <c r="K5" s="6">
        <v>149446</v>
      </c>
      <c r="L5" s="6">
        <v>4394</v>
      </c>
      <c r="M5" s="6">
        <v>199014</v>
      </c>
    </row>
    <row r="6" spans="1:13" x14ac:dyDescent="0.25">
      <c r="A6" s="5" t="s">
        <v>50</v>
      </c>
      <c r="B6" s="6">
        <v>363868</v>
      </c>
      <c r="C6" s="6">
        <v>342733</v>
      </c>
      <c r="D6" s="6">
        <v>447653</v>
      </c>
      <c r="E6" s="6">
        <v>363663</v>
      </c>
      <c r="F6" s="6">
        <v>144474</v>
      </c>
      <c r="G6" s="6">
        <v>37289</v>
      </c>
      <c r="H6" s="6">
        <v>457957</v>
      </c>
      <c r="I6" s="6">
        <v>36886</v>
      </c>
      <c r="J6" s="6">
        <v>421530</v>
      </c>
      <c r="K6" s="6">
        <v>376864</v>
      </c>
      <c r="L6" s="6">
        <v>68737</v>
      </c>
      <c r="M6" s="6">
        <v>132141</v>
      </c>
    </row>
    <row r="7" spans="1:13" x14ac:dyDescent="0.25">
      <c r="A7" s="5" t="s">
        <v>56</v>
      </c>
      <c r="B7" s="6">
        <v>105000</v>
      </c>
      <c r="C7" s="6">
        <v>25200</v>
      </c>
      <c r="D7" s="6">
        <v>16400</v>
      </c>
      <c r="E7" s="6">
        <v>28200</v>
      </c>
      <c r="F7" s="6">
        <v>20500</v>
      </c>
      <c r="G7" s="6">
        <v>29300</v>
      </c>
      <c r="H7" s="6">
        <v>46000</v>
      </c>
      <c r="I7" s="6">
        <v>28400</v>
      </c>
      <c r="J7" s="6">
        <v>19200</v>
      </c>
      <c r="K7" s="6">
        <v>20100</v>
      </c>
      <c r="L7" s="6">
        <v>2900</v>
      </c>
      <c r="M7" s="6">
        <v>5800</v>
      </c>
    </row>
    <row r="8" spans="1:13" x14ac:dyDescent="0.25">
      <c r="A8" s="5" t="s">
        <v>55</v>
      </c>
      <c r="B8" s="6">
        <v>15000</v>
      </c>
      <c r="C8" s="6">
        <v>15000</v>
      </c>
      <c r="D8" s="6">
        <v>15000</v>
      </c>
      <c r="E8" s="6">
        <v>15000</v>
      </c>
      <c r="F8" s="6">
        <v>15000</v>
      </c>
      <c r="G8" s="6">
        <v>18000</v>
      </c>
      <c r="H8" s="6">
        <v>18000</v>
      </c>
      <c r="I8" s="6">
        <v>15000</v>
      </c>
      <c r="J8" s="6">
        <v>15000</v>
      </c>
      <c r="K8" s="6">
        <v>15000</v>
      </c>
      <c r="L8" s="6">
        <v>15000</v>
      </c>
      <c r="M8" s="6">
        <v>15000</v>
      </c>
    </row>
    <row r="9" spans="1:13" x14ac:dyDescent="0.25">
      <c r="A9" s="5" t="s">
        <v>57</v>
      </c>
      <c r="B9" s="6">
        <v>149813</v>
      </c>
      <c r="C9" s="6">
        <v>0</v>
      </c>
      <c r="D9" s="6">
        <v>0</v>
      </c>
      <c r="E9" s="6">
        <v>0</v>
      </c>
      <c r="F9" s="6">
        <v>0</v>
      </c>
      <c r="G9" s="6">
        <v>0</v>
      </c>
      <c r="H9" s="6">
        <v>0</v>
      </c>
      <c r="I9" s="6">
        <v>0</v>
      </c>
      <c r="J9" s="6">
        <v>0</v>
      </c>
      <c r="K9" s="6">
        <v>0</v>
      </c>
      <c r="L9" s="6">
        <v>0</v>
      </c>
      <c r="M9" s="6">
        <v>112196</v>
      </c>
    </row>
    <row r="10" spans="1:13" x14ac:dyDescent="0.25">
      <c r="A10" s="5" t="s">
        <v>58</v>
      </c>
      <c r="B10" s="6">
        <v>174330</v>
      </c>
      <c r="C10" s="6">
        <v>221915</v>
      </c>
      <c r="D10" s="6">
        <v>81702</v>
      </c>
      <c r="E10" s="6">
        <v>183519</v>
      </c>
      <c r="F10" s="6">
        <v>223139</v>
      </c>
      <c r="G10" s="6">
        <v>184047</v>
      </c>
      <c r="H10" s="6">
        <v>326981</v>
      </c>
      <c r="I10" s="6">
        <v>47466</v>
      </c>
      <c r="J10" s="6">
        <v>109523</v>
      </c>
      <c r="K10" s="6">
        <v>171771</v>
      </c>
      <c r="L10" s="6">
        <v>376132</v>
      </c>
      <c r="M10" s="6">
        <v>187982</v>
      </c>
    </row>
    <row r="11" spans="1:13" x14ac:dyDescent="0.25">
      <c r="A11" s="5" t="s">
        <v>59</v>
      </c>
      <c r="B11" s="6">
        <v>12225</v>
      </c>
      <c r="C11" s="6">
        <v>12225</v>
      </c>
      <c r="D11" s="6">
        <v>12225</v>
      </c>
      <c r="E11" s="6">
        <v>12225</v>
      </c>
      <c r="F11" s="6">
        <v>12225</v>
      </c>
      <c r="G11" s="6">
        <v>12225</v>
      </c>
      <c r="H11" s="6">
        <v>12225</v>
      </c>
      <c r="I11" s="6">
        <v>12225</v>
      </c>
      <c r="J11" s="6">
        <v>12225</v>
      </c>
      <c r="K11" s="6">
        <v>12225</v>
      </c>
      <c r="L11" s="6">
        <v>12225</v>
      </c>
      <c r="M11" s="6">
        <v>12225</v>
      </c>
    </row>
    <row r="12" spans="1:13" x14ac:dyDescent="0.25">
      <c r="A12" s="5" t="s">
        <v>60</v>
      </c>
      <c r="B12" s="6">
        <v>180000</v>
      </c>
      <c r="C12" s="6">
        <v>170000</v>
      </c>
      <c r="D12" s="6">
        <v>160000</v>
      </c>
      <c r="E12" s="6">
        <v>150000</v>
      </c>
      <c r="F12" s="6">
        <v>140000</v>
      </c>
      <c r="G12" s="6">
        <v>130000</v>
      </c>
      <c r="H12" s="6">
        <v>120000</v>
      </c>
      <c r="I12" s="6">
        <v>110000</v>
      </c>
      <c r="J12" s="6">
        <v>100000</v>
      </c>
      <c r="K12" s="6">
        <v>90000</v>
      </c>
      <c r="L12" s="6">
        <v>80000</v>
      </c>
      <c r="M12" s="6">
        <v>70000</v>
      </c>
    </row>
    <row r="14" spans="1:13" x14ac:dyDescent="0.25">
      <c r="A14" s="3" t="s">
        <v>53</v>
      </c>
      <c r="B14" s="3">
        <v>2014</v>
      </c>
      <c r="C14" s="3"/>
      <c r="D14" s="3"/>
      <c r="E14" s="3"/>
      <c r="F14" s="3"/>
      <c r="G14" s="3"/>
      <c r="H14" s="3"/>
      <c r="I14" s="3"/>
      <c r="J14" s="3"/>
      <c r="K14" s="3"/>
      <c r="L14" s="3"/>
      <c r="M14" s="3"/>
    </row>
    <row r="15" spans="1:13" x14ac:dyDescent="0.25">
      <c r="A15" s="4"/>
      <c r="B15" s="7" t="s">
        <v>27</v>
      </c>
      <c r="C15" s="7" t="s">
        <v>28</v>
      </c>
      <c r="D15" s="7" t="s">
        <v>29</v>
      </c>
      <c r="E15" s="7" t="s">
        <v>30</v>
      </c>
      <c r="F15" s="7" t="s">
        <v>31</v>
      </c>
      <c r="G15" s="7" t="s">
        <v>32</v>
      </c>
      <c r="H15" s="7" t="s">
        <v>33</v>
      </c>
      <c r="I15" s="7" t="s">
        <v>34</v>
      </c>
      <c r="J15" s="7" t="s">
        <v>35</v>
      </c>
      <c r="K15" s="7" t="s">
        <v>36</v>
      </c>
      <c r="L15" s="7" t="s">
        <v>37</v>
      </c>
      <c r="M15" s="7" t="s">
        <v>38</v>
      </c>
    </row>
    <row r="16" spans="1:13" x14ac:dyDescent="0.25">
      <c r="A16" s="5" t="s">
        <v>60</v>
      </c>
      <c r="B16" s="6">
        <v>180000</v>
      </c>
      <c r="C16" s="6">
        <v>170000</v>
      </c>
      <c r="D16" s="6">
        <v>160000</v>
      </c>
      <c r="E16" s="6">
        <v>150000</v>
      </c>
      <c r="F16" s="6">
        <v>140000</v>
      </c>
      <c r="G16" s="6">
        <v>130000</v>
      </c>
      <c r="H16" s="6">
        <v>120000</v>
      </c>
      <c r="I16" s="6">
        <v>110000</v>
      </c>
      <c r="J16" s="6">
        <v>100000</v>
      </c>
      <c r="K16" s="6">
        <v>90000</v>
      </c>
      <c r="L16" s="6">
        <v>80000</v>
      </c>
      <c r="M16" s="6">
        <v>70001</v>
      </c>
    </row>
    <row r="17" spans="1:37" x14ac:dyDescent="0.25">
      <c r="A17" s="5" t="s">
        <v>59</v>
      </c>
      <c r="B17" s="6">
        <v>11910</v>
      </c>
      <c r="C17" s="6">
        <v>11090</v>
      </c>
      <c r="D17" s="6">
        <v>12370</v>
      </c>
      <c r="E17" s="6">
        <v>12087</v>
      </c>
      <c r="F17" s="6">
        <v>12020</v>
      </c>
      <c r="G17" s="6">
        <v>11983</v>
      </c>
      <c r="H17" s="6">
        <v>11024</v>
      </c>
      <c r="I17" s="6">
        <v>11718</v>
      </c>
      <c r="J17" s="6">
        <v>12067</v>
      </c>
      <c r="K17" s="6">
        <v>13079</v>
      </c>
      <c r="L17" s="6">
        <v>12375</v>
      </c>
      <c r="M17" s="6">
        <v>11407</v>
      </c>
    </row>
    <row r="18" spans="1:37" x14ac:dyDescent="0.25">
      <c r="A18" s="5" t="s">
        <v>58</v>
      </c>
      <c r="B18" s="6">
        <v>165998</v>
      </c>
      <c r="C18" s="6">
        <v>583</v>
      </c>
      <c r="D18" s="6">
        <v>132698</v>
      </c>
      <c r="E18" s="6">
        <v>449656</v>
      </c>
      <c r="F18" s="6">
        <v>448910</v>
      </c>
      <c r="G18" s="6">
        <v>295771</v>
      </c>
      <c r="H18" s="6">
        <v>298083</v>
      </c>
      <c r="I18" s="6">
        <v>294681</v>
      </c>
      <c r="J18" s="6">
        <v>338381</v>
      </c>
      <c r="K18" s="6">
        <v>215431</v>
      </c>
      <c r="L18" s="6">
        <v>316626</v>
      </c>
      <c r="M18" s="6">
        <v>215217</v>
      </c>
    </row>
    <row r="19" spans="1:37" x14ac:dyDescent="0.25">
      <c r="A19" s="5" t="s">
        <v>57</v>
      </c>
      <c r="B19" s="6">
        <v>52340</v>
      </c>
      <c r="C19" s="6">
        <v>0</v>
      </c>
      <c r="D19" s="6">
        <v>10</v>
      </c>
      <c r="E19" s="6">
        <v>0</v>
      </c>
      <c r="F19" s="6">
        <v>0</v>
      </c>
      <c r="G19" s="6">
        <v>0</v>
      </c>
      <c r="H19" s="6">
        <v>0</v>
      </c>
      <c r="I19" s="6">
        <v>0</v>
      </c>
      <c r="J19" s="6">
        <v>0</v>
      </c>
      <c r="K19" s="6">
        <v>0</v>
      </c>
      <c r="L19" s="6">
        <v>54454</v>
      </c>
      <c r="M19" s="6">
        <v>225663</v>
      </c>
    </row>
    <row r="20" spans="1:37" x14ac:dyDescent="0.25">
      <c r="A20" s="5" t="s">
        <v>55</v>
      </c>
      <c r="B20" s="6">
        <v>15347</v>
      </c>
      <c r="C20" s="6">
        <v>19482</v>
      </c>
      <c r="D20" s="6">
        <v>18772</v>
      </c>
      <c r="E20" s="6">
        <v>18074</v>
      </c>
      <c r="F20" s="6">
        <v>18187</v>
      </c>
      <c r="G20" s="6">
        <v>11649</v>
      </c>
      <c r="H20" s="6">
        <v>18644</v>
      </c>
      <c r="I20" s="6">
        <v>14971</v>
      </c>
      <c r="J20" s="6">
        <v>18615</v>
      </c>
      <c r="K20" s="6">
        <v>18255</v>
      </c>
      <c r="L20" s="6">
        <v>13135</v>
      </c>
      <c r="M20" s="6">
        <v>11948</v>
      </c>
    </row>
    <row r="21" spans="1:37" x14ac:dyDescent="0.25">
      <c r="A21" s="5" t="s">
        <v>56</v>
      </c>
      <c r="B21" s="6">
        <v>295376</v>
      </c>
      <c r="C21" s="6">
        <v>109708</v>
      </c>
      <c r="D21" s="6">
        <v>216855</v>
      </c>
      <c r="E21" s="6">
        <v>355320</v>
      </c>
      <c r="F21" s="6">
        <v>443347</v>
      </c>
      <c r="G21" s="6">
        <v>198782</v>
      </c>
      <c r="H21" s="6">
        <v>279918</v>
      </c>
      <c r="I21" s="6">
        <v>188979</v>
      </c>
      <c r="J21" s="6">
        <v>165009</v>
      </c>
      <c r="K21" s="6">
        <v>56346</v>
      </c>
      <c r="L21" s="6">
        <v>402137</v>
      </c>
      <c r="M21" s="6">
        <v>124717</v>
      </c>
    </row>
    <row r="22" spans="1:37" x14ac:dyDescent="0.25">
      <c r="A22" s="5" t="s">
        <v>50</v>
      </c>
      <c r="B22" s="6">
        <v>363868</v>
      </c>
      <c r="C22" s="6">
        <v>342733</v>
      </c>
      <c r="D22" s="6">
        <v>447653</v>
      </c>
      <c r="E22" s="6">
        <v>363663</v>
      </c>
      <c r="F22" s="6">
        <v>144474</v>
      </c>
      <c r="G22" s="6">
        <v>37289</v>
      </c>
      <c r="H22" s="6">
        <v>457957</v>
      </c>
      <c r="I22" s="6">
        <v>36886</v>
      </c>
      <c r="J22" s="6">
        <v>421530</v>
      </c>
      <c r="K22" s="6">
        <v>376864</v>
      </c>
      <c r="L22" s="6">
        <v>68737</v>
      </c>
      <c r="M22" s="6">
        <v>132141</v>
      </c>
    </row>
    <row r="23" spans="1:37" x14ac:dyDescent="0.25">
      <c r="A23" s="5" t="s">
        <v>51</v>
      </c>
      <c r="B23" s="6">
        <v>0</v>
      </c>
      <c r="C23" s="6">
        <v>236705</v>
      </c>
      <c r="D23" s="6">
        <v>97056</v>
      </c>
      <c r="E23" s="6">
        <v>265222</v>
      </c>
      <c r="F23" s="6">
        <v>52320</v>
      </c>
      <c r="G23" s="6">
        <v>387416</v>
      </c>
      <c r="H23" s="6">
        <v>156825</v>
      </c>
      <c r="I23" s="6">
        <v>333652</v>
      </c>
      <c r="J23" s="6">
        <v>201248</v>
      </c>
      <c r="K23" s="6">
        <v>106686</v>
      </c>
      <c r="L23" s="6">
        <v>441745</v>
      </c>
      <c r="M23" s="6">
        <v>20161</v>
      </c>
    </row>
    <row r="25" spans="1:37" x14ac:dyDescent="0.25">
      <c r="A25" s="3" t="s">
        <v>54</v>
      </c>
      <c r="B25" s="3">
        <v>2014</v>
      </c>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row>
    <row r="26" spans="1:37" x14ac:dyDescent="0.25">
      <c r="A26" s="5"/>
      <c r="B26" s="23" t="s">
        <v>27</v>
      </c>
      <c r="C26" s="23"/>
      <c r="D26" s="23"/>
      <c r="E26" s="24" t="s">
        <v>28</v>
      </c>
      <c r="F26" s="25"/>
      <c r="G26" s="25"/>
      <c r="H26" s="24" t="s">
        <v>29</v>
      </c>
      <c r="I26" s="25"/>
      <c r="J26" s="25"/>
      <c r="K26" s="24" t="s">
        <v>30</v>
      </c>
      <c r="L26" s="25"/>
      <c r="M26" s="25"/>
      <c r="N26" s="24" t="s">
        <v>31</v>
      </c>
      <c r="O26" s="25"/>
      <c r="P26" s="25"/>
      <c r="Q26" s="24" t="s">
        <v>32</v>
      </c>
      <c r="R26" s="25"/>
      <c r="S26" s="25"/>
      <c r="T26" s="24" t="s">
        <v>33</v>
      </c>
      <c r="U26" s="25"/>
      <c r="V26" s="25"/>
      <c r="W26" s="24" t="s">
        <v>34</v>
      </c>
      <c r="X26" s="25"/>
      <c r="Y26" s="25"/>
      <c r="Z26" s="24" t="s">
        <v>35</v>
      </c>
      <c r="AA26" s="25"/>
      <c r="AB26" s="25"/>
      <c r="AC26" s="24" t="s">
        <v>36</v>
      </c>
      <c r="AD26" s="25"/>
      <c r="AE26" s="25"/>
      <c r="AF26" s="24" t="s">
        <v>37</v>
      </c>
      <c r="AG26" s="25"/>
      <c r="AH26" s="25"/>
      <c r="AI26" s="24" t="s">
        <v>38</v>
      </c>
      <c r="AJ26" s="25"/>
      <c r="AK26" s="26"/>
    </row>
    <row r="27" spans="1:37" hidden="1" x14ac:dyDescent="0.25">
      <c r="A27" s="9" t="s">
        <v>61</v>
      </c>
      <c r="B27" s="8" t="s">
        <v>27</v>
      </c>
      <c r="C27" s="8" t="s">
        <v>27</v>
      </c>
      <c r="D27" s="8"/>
      <c r="E27" s="10" t="s">
        <v>28</v>
      </c>
      <c r="F27" s="11" t="s">
        <v>28</v>
      </c>
      <c r="G27" s="11"/>
      <c r="H27" s="10" t="s">
        <v>29</v>
      </c>
      <c r="I27" s="11" t="s">
        <v>29</v>
      </c>
      <c r="J27" s="11"/>
      <c r="K27" s="10" t="s">
        <v>30</v>
      </c>
      <c r="L27" s="11" t="s">
        <v>30</v>
      </c>
      <c r="M27" s="11"/>
      <c r="N27" s="10" t="s">
        <v>31</v>
      </c>
      <c r="O27" s="11" t="s">
        <v>31</v>
      </c>
      <c r="P27" s="11"/>
      <c r="Q27" s="10" t="s">
        <v>32</v>
      </c>
      <c r="R27" s="11" t="s">
        <v>32</v>
      </c>
      <c r="S27" s="11"/>
      <c r="T27" s="10" t="s">
        <v>33</v>
      </c>
      <c r="U27" s="11" t="s">
        <v>33</v>
      </c>
      <c r="V27" s="11"/>
      <c r="W27" s="10" t="s">
        <v>34</v>
      </c>
      <c r="X27" s="11" t="s">
        <v>34</v>
      </c>
      <c r="Y27" s="11"/>
      <c r="Z27" s="10" t="s">
        <v>35</v>
      </c>
      <c r="AA27" s="11" t="s">
        <v>35</v>
      </c>
      <c r="AB27" s="11"/>
      <c r="AC27" s="10" t="s">
        <v>36</v>
      </c>
      <c r="AD27" s="11" t="s">
        <v>36</v>
      </c>
      <c r="AE27" s="11"/>
      <c r="AF27" s="10" t="s">
        <v>37</v>
      </c>
      <c r="AG27" s="11" t="s">
        <v>37</v>
      </c>
      <c r="AH27" s="11"/>
      <c r="AI27" s="10" t="s">
        <v>38</v>
      </c>
      <c r="AJ27" s="11" t="s">
        <v>38</v>
      </c>
      <c r="AK27" s="12"/>
    </row>
    <row r="28" spans="1:37" s="2" customFormat="1" x14ac:dyDescent="0.25">
      <c r="A28" s="13"/>
      <c r="B28" s="7" t="s">
        <v>39</v>
      </c>
      <c r="C28" s="7" t="s">
        <v>40</v>
      </c>
      <c r="D28" s="7" t="s">
        <v>41</v>
      </c>
      <c r="E28" s="14" t="s">
        <v>39</v>
      </c>
      <c r="F28" s="7" t="s">
        <v>40</v>
      </c>
      <c r="G28" s="7" t="s">
        <v>41</v>
      </c>
      <c r="H28" s="14" t="s">
        <v>39</v>
      </c>
      <c r="I28" s="7" t="s">
        <v>40</v>
      </c>
      <c r="J28" s="7" t="s">
        <v>41</v>
      </c>
      <c r="K28" s="14" t="s">
        <v>39</v>
      </c>
      <c r="L28" s="7" t="s">
        <v>40</v>
      </c>
      <c r="M28" s="7" t="s">
        <v>41</v>
      </c>
      <c r="N28" s="14" t="s">
        <v>39</v>
      </c>
      <c r="O28" s="7" t="s">
        <v>40</v>
      </c>
      <c r="P28" s="7" t="s">
        <v>41</v>
      </c>
      <c r="Q28" s="14" t="s">
        <v>39</v>
      </c>
      <c r="R28" s="7" t="s">
        <v>40</v>
      </c>
      <c r="S28" s="7" t="s">
        <v>41</v>
      </c>
      <c r="T28" s="14" t="s">
        <v>39</v>
      </c>
      <c r="U28" s="7" t="s">
        <v>40</v>
      </c>
      <c r="V28" s="7" t="s">
        <v>41</v>
      </c>
      <c r="W28" s="14" t="s">
        <v>39</v>
      </c>
      <c r="X28" s="7" t="s">
        <v>40</v>
      </c>
      <c r="Y28" s="7" t="s">
        <v>41</v>
      </c>
      <c r="Z28" s="14" t="s">
        <v>39</v>
      </c>
      <c r="AA28" s="7" t="s">
        <v>40</v>
      </c>
      <c r="AB28" s="7" t="s">
        <v>41</v>
      </c>
      <c r="AC28" s="14" t="s">
        <v>39</v>
      </c>
      <c r="AD28" s="7" t="s">
        <v>40</v>
      </c>
      <c r="AE28" s="7" t="s">
        <v>41</v>
      </c>
      <c r="AF28" s="14" t="s">
        <v>39</v>
      </c>
      <c r="AG28" s="7" t="s">
        <v>40</v>
      </c>
      <c r="AH28" s="7" t="s">
        <v>41</v>
      </c>
      <c r="AI28" s="14" t="s">
        <v>39</v>
      </c>
      <c r="AJ28" s="7" t="s">
        <v>40</v>
      </c>
      <c r="AK28" s="15" t="s">
        <v>41</v>
      </c>
    </row>
    <row r="29" spans="1:37" x14ac:dyDescent="0.25">
      <c r="A29" s="5" t="s">
        <v>51</v>
      </c>
      <c r="B29" s="6">
        <f t="shared" ref="B29:B36" si="0">VLOOKUP($A29,BudgetTable,MATCH(B$27,MonthRow,0),FALSE)</f>
        <v>0</v>
      </c>
      <c r="C29" s="6">
        <f t="shared" ref="C29:C36" si="1">VLOOKUP($A29,ActualTable,MATCH(C$27,MonthRow,0),FALSE)</f>
        <v>0</v>
      </c>
      <c r="D29" s="6">
        <f>B29-C29</f>
        <v>0</v>
      </c>
      <c r="E29" s="6">
        <f t="shared" ref="E29:E36" si="2">VLOOKUP($A29,BudgetTable,MATCH(E$27,MonthRow,0),FALSE)</f>
        <v>123425</v>
      </c>
      <c r="F29" s="6">
        <f t="shared" ref="F29:F36" si="3">VLOOKUP($A29,ActualTable,MATCH(F$27,MonthRow,0),FALSE)</f>
        <v>236705</v>
      </c>
      <c r="G29" s="6">
        <f>E29-F29</f>
        <v>-113280</v>
      </c>
      <c r="H29" s="6">
        <f t="shared" ref="H29:H36" si="4">VLOOKUP($A29,BudgetTable,MATCH(H$27,MonthRow,0),FALSE)</f>
        <v>293724</v>
      </c>
      <c r="I29" s="6">
        <f t="shared" ref="I29:I36" si="5">VLOOKUP($A29,ActualTable,MATCH(I$27,MonthRow,0),FALSE)</f>
        <v>97056</v>
      </c>
      <c r="J29" s="6">
        <f>H29-I29</f>
        <v>196668</v>
      </c>
      <c r="K29" s="6">
        <f t="shared" ref="K29:K36" si="6">VLOOKUP($A29,BudgetTable,MATCH(K$27,MonthRow,0),FALSE)</f>
        <v>120027</v>
      </c>
      <c r="L29" s="6">
        <f t="shared" ref="L29:L36" si="7">VLOOKUP($A29,ActualTable,MATCH(L$27,MonthRow,0),FALSE)</f>
        <v>265222</v>
      </c>
      <c r="M29" s="6">
        <f>K29-L29</f>
        <v>-145195</v>
      </c>
      <c r="N29" s="6">
        <f t="shared" ref="N29:N36" si="8">VLOOKUP($A29,BudgetTable,MATCH(N$27,MonthRow,0),FALSE)</f>
        <v>405412</v>
      </c>
      <c r="O29" s="6">
        <f t="shared" ref="O29:O36" si="9">VLOOKUP($A29,ActualTable,MATCH(O$27,MonthRow,0),FALSE)</f>
        <v>52320</v>
      </c>
      <c r="P29" s="6">
        <f>N29-O29</f>
        <v>353092</v>
      </c>
      <c r="Q29" s="6">
        <f t="shared" ref="Q29:Q36" si="10">VLOOKUP($A29,BudgetTable,MATCH(Q$27,MonthRow,0),FALSE)</f>
        <v>81678</v>
      </c>
      <c r="R29" s="6">
        <f t="shared" ref="R29:R36" si="11">VLOOKUP($A29,ActualTable,MATCH(R$27,MonthRow,0),FALSE)</f>
        <v>387416</v>
      </c>
      <c r="S29" s="6">
        <f>Q29-R29</f>
        <v>-305738</v>
      </c>
      <c r="T29" s="6">
        <f t="shared" ref="T29:T36" si="12">VLOOKUP($A29,BudgetTable,MATCH(T$27,MonthRow,0),FALSE)</f>
        <v>468115</v>
      </c>
      <c r="U29" s="6">
        <f t="shared" ref="U29:U36" si="13">VLOOKUP($A29,ActualTable,MATCH(U$27,MonthRow,0),FALSE)</f>
        <v>156825</v>
      </c>
      <c r="V29" s="6">
        <f>T29-U29</f>
        <v>311290</v>
      </c>
      <c r="W29" s="6">
        <f t="shared" ref="W29:W36" si="14">VLOOKUP($A29,BudgetTable,MATCH(W$27,MonthRow,0),FALSE)</f>
        <v>331902</v>
      </c>
      <c r="X29" s="6">
        <f t="shared" ref="X29:X36" si="15">VLOOKUP($A29,ActualTable,MATCH(X$27,MonthRow,0),FALSE)</f>
        <v>333652</v>
      </c>
      <c r="Y29" s="6">
        <f>W29-X29</f>
        <v>-1750</v>
      </c>
      <c r="Z29" s="6">
        <f t="shared" ref="Z29:Z36" si="16">VLOOKUP($A29,BudgetTable,MATCH(Z$27,MonthRow,0),FALSE)</f>
        <v>458963</v>
      </c>
      <c r="AA29" s="6">
        <f t="shared" ref="AA29:AA36" si="17">VLOOKUP($A29,ActualTable,MATCH(AA$27,MonthRow,0),FALSE)</f>
        <v>201248</v>
      </c>
      <c r="AB29" s="6">
        <f>Z29-AA29</f>
        <v>257715</v>
      </c>
      <c r="AC29" s="6">
        <f t="shared" ref="AC29:AC36" si="18">VLOOKUP($A29,BudgetTable,MATCH(AC$27,MonthRow,0),FALSE)</f>
        <v>149446</v>
      </c>
      <c r="AD29" s="6">
        <f t="shared" ref="AD29:AD36" si="19">VLOOKUP($A29,ActualTable,MATCH(AD$27,MonthRow,0),FALSE)</f>
        <v>106686</v>
      </c>
      <c r="AE29" s="6">
        <f>AC29-AD29</f>
        <v>42760</v>
      </c>
      <c r="AF29" s="6">
        <f t="shared" ref="AF29:AF36" si="20">VLOOKUP($A29,BudgetTable,MATCH(AF$27,MonthRow,0),FALSE)</f>
        <v>4394</v>
      </c>
      <c r="AG29" s="6">
        <f t="shared" ref="AG29:AG36" si="21">VLOOKUP($A29,ActualTable,MATCH(AG$27,MonthRow,0),FALSE)</f>
        <v>441745</v>
      </c>
      <c r="AH29" s="6">
        <f>AF29-AG29</f>
        <v>-437351</v>
      </c>
      <c r="AI29" s="6">
        <f t="shared" ref="AI29:AI36" si="22">VLOOKUP($A29,BudgetTable,MATCH(AI$27,MonthRow,0),FALSE)</f>
        <v>199014</v>
      </c>
      <c r="AJ29" s="6">
        <f t="shared" ref="AJ29:AJ36" si="23">VLOOKUP($A29,ActualTable,MATCH(AJ$27,MonthRow,0),FALSE)</f>
        <v>20161</v>
      </c>
      <c r="AK29" s="6">
        <f>AI29-AJ29</f>
        <v>178853</v>
      </c>
    </row>
    <row r="30" spans="1:37" x14ac:dyDescent="0.25">
      <c r="A30" s="5" t="s">
        <v>50</v>
      </c>
      <c r="B30" s="6">
        <f t="shared" si="0"/>
        <v>363868</v>
      </c>
      <c r="C30" s="6">
        <f t="shared" si="1"/>
        <v>363868</v>
      </c>
      <c r="D30" s="6">
        <f t="shared" ref="D30:D36" si="24">B30-C30</f>
        <v>0</v>
      </c>
      <c r="E30" s="6">
        <f t="shared" si="2"/>
        <v>342733</v>
      </c>
      <c r="F30" s="6">
        <f t="shared" si="3"/>
        <v>342733</v>
      </c>
      <c r="G30" s="6">
        <f t="shared" ref="G30:G36" si="25">E30-F30</f>
        <v>0</v>
      </c>
      <c r="H30" s="6">
        <f t="shared" si="4"/>
        <v>447653</v>
      </c>
      <c r="I30" s="6">
        <f t="shared" si="5"/>
        <v>447653</v>
      </c>
      <c r="J30" s="6">
        <f t="shared" ref="J30:J36" si="26">H30-I30</f>
        <v>0</v>
      </c>
      <c r="K30" s="6">
        <f t="shared" si="6"/>
        <v>363663</v>
      </c>
      <c r="L30" s="6">
        <f t="shared" si="7"/>
        <v>363663</v>
      </c>
      <c r="M30" s="6">
        <f t="shared" ref="M30:M36" si="27">K30-L30</f>
        <v>0</v>
      </c>
      <c r="N30" s="6">
        <f t="shared" si="8"/>
        <v>144474</v>
      </c>
      <c r="O30" s="6">
        <f t="shared" si="9"/>
        <v>144474</v>
      </c>
      <c r="P30" s="6">
        <f t="shared" ref="P30:P36" si="28">N30-O30</f>
        <v>0</v>
      </c>
      <c r="Q30" s="6">
        <f t="shared" si="10"/>
        <v>37289</v>
      </c>
      <c r="R30" s="6">
        <f t="shared" si="11"/>
        <v>37289</v>
      </c>
      <c r="S30" s="6">
        <f t="shared" ref="S30:S36" si="29">Q30-R30</f>
        <v>0</v>
      </c>
      <c r="T30" s="6">
        <f t="shared" si="12"/>
        <v>457957</v>
      </c>
      <c r="U30" s="6">
        <f t="shared" si="13"/>
        <v>457957</v>
      </c>
      <c r="V30" s="6">
        <f t="shared" ref="V30:V36" si="30">T30-U30</f>
        <v>0</v>
      </c>
      <c r="W30" s="6">
        <f t="shared" si="14"/>
        <v>36886</v>
      </c>
      <c r="X30" s="6">
        <f t="shared" si="15"/>
        <v>36886</v>
      </c>
      <c r="Y30" s="6">
        <f t="shared" ref="Y30:Y36" si="31">W30-X30</f>
        <v>0</v>
      </c>
      <c r="Z30" s="6">
        <f t="shared" si="16"/>
        <v>421530</v>
      </c>
      <c r="AA30" s="6">
        <f t="shared" si="17"/>
        <v>421530</v>
      </c>
      <c r="AB30" s="6">
        <f t="shared" ref="AB30:AB36" si="32">Z30-AA30</f>
        <v>0</v>
      </c>
      <c r="AC30" s="6">
        <f t="shared" si="18"/>
        <v>376864</v>
      </c>
      <c r="AD30" s="6">
        <f t="shared" si="19"/>
        <v>376864</v>
      </c>
      <c r="AE30" s="6">
        <f t="shared" ref="AE30:AE36" si="33">AC30-AD30</f>
        <v>0</v>
      </c>
      <c r="AF30" s="6">
        <f t="shared" si="20"/>
        <v>68737</v>
      </c>
      <c r="AG30" s="6">
        <f t="shared" si="21"/>
        <v>68737</v>
      </c>
      <c r="AH30" s="6">
        <f t="shared" ref="AH30:AH36" si="34">AF30-AG30</f>
        <v>0</v>
      </c>
      <c r="AI30" s="6">
        <f t="shared" si="22"/>
        <v>132141</v>
      </c>
      <c r="AJ30" s="6">
        <f t="shared" si="23"/>
        <v>132141</v>
      </c>
      <c r="AK30" s="6">
        <f t="shared" ref="AK30:AK36" si="35">AI30-AJ30</f>
        <v>0</v>
      </c>
    </row>
    <row r="31" spans="1:37" x14ac:dyDescent="0.25">
      <c r="A31" s="5" t="s">
        <v>56</v>
      </c>
      <c r="B31" s="6">
        <f t="shared" si="0"/>
        <v>105000</v>
      </c>
      <c r="C31" s="6">
        <f t="shared" si="1"/>
        <v>295376</v>
      </c>
      <c r="D31" s="6">
        <f t="shared" si="24"/>
        <v>-190376</v>
      </c>
      <c r="E31" s="6">
        <f t="shared" si="2"/>
        <v>25200</v>
      </c>
      <c r="F31" s="6">
        <f t="shared" si="3"/>
        <v>109708</v>
      </c>
      <c r="G31" s="6">
        <f t="shared" si="25"/>
        <v>-84508</v>
      </c>
      <c r="H31" s="6">
        <f t="shared" si="4"/>
        <v>16400</v>
      </c>
      <c r="I31" s="6">
        <f t="shared" si="5"/>
        <v>216855</v>
      </c>
      <c r="J31" s="6">
        <f t="shared" si="26"/>
        <v>-200455</v>
      </c>
      <c r="K31" s="6">
        <f t="shared" si="6"/>
        <v>28200</v>
      </c>
      <c r="L31" s="6">
        <f t="shared" si="7"/>
        <v>355320</v>
      </c>
      <c r="M31" s="6">
        <f t="shared" si="27"/>
        <v>-327120</v>
      </c>
      <c r="N31" s="6">
        <f t="shared" si="8"/>
        <v>20500</v>
      </c>
      <c r="O31" s="6">
        <f t="shared" si="9"/>
        <v>443347</v>
      </c>
      <c r="P31" s="6">
        <f t="shared" si="28"/>
        <v>-422847</v>
      </c>
      <c r="Q31" s="6">
        <f t="shared" si="10"/>
        <v>29300</v>
      </c>
      <c r="R31" s="6">
        <f t="shared" si="11"/>
        <v>198782</v>
      </c>
      <c r="S31" s="6">
        <f t="shared" si="29"/>
        <v>-169482</v>
      </c>
      <c r="T31" s="6">
        <f t="shared" si="12"/>
        <v>46000</v>
      </c>
      <c r="U31" s="6">
        <f t="shared" si="13"/>
        <v>279918</v>
      </c>
      <c r="V31" s="6">
        <f t="shared" si="30"/>
        <v>-233918</v>
      </c>
      <c r="W31" s="6">
        <f t="shared" si="14"/>
        <v>28400</v>
      </c>
      <c r="X31" s="6">
        <f t="shared" si="15"/>
        <v>188979</v>
      </c>
      <c r="Y31" s="6">
        <f t="shared" si="31"/>
        <v>-160579</v>
      </c>
      <c r="Z31" s="6">
        <f t="shared" si="16"/>
        <v>19200</v>
      </c>
      <c r="AA31" s="6">
        <f t="shared" si="17"/>
        <v>165009</v>
      </c>
      <c r="AB31" s="6">
        <f t="shared" si="32"/>
        <v>-145809</v>
      </c>
      <c r="AC31" s="6">
        <f t="shared" si="18"/>
        <v>20100</v>
      </c>
      <c r="AD31" s="6">
        <f t="shared" si="19"/>
        <v>56346</v>
      </c>
      <c r="AE31" s="6">
        <f t="shared" si="33"/>
        <v>-36246</v>
      </c>
      <c r="AF31" s="6">
        <f t="shared" si="20"/>
        <v>2900</v>
      </c>
      <c r="AG31" s="6">
        <f t="shared" si="21"/>
        <v>402137</v>
      </c>
      <c r="AH31" s="6">
        <f t="shared" si="34"/>
        <v>-399237</v>
      </c>
      <c r="AI31" s="6">
        <f t="shared" si="22"/>
        <v>5800</v>
      </c>
      <c r="AJ31" s="6">
        <f t="shared" si="23"/>
        <v>124717</v>
      </c>
      <c r="AK31" s="6">
        <f t="shared" si="35"/>
        <v>-118917</v>
      </c>
    </row>
    <row r="32" spans="1:37" x14ac:dyDescent="0.25">
      <c r="A32" s="5" t="s">
        <v>55</v>
      </c>
      <c r="B32" s="6">
        <f t="shared" si="0"/>
        <v>15000</v>
      </c>
      <c r="C32" s="6">
        <f t="shared" si="1"/>
        <v>15347</v>
      </c>
      <c r="D32" s="6">
        <f t="shared" si="24"/>
        <v>-347</v>
      </c>
      <c r="E32" s="6">
        <f t="shared" si="2"/>
        <v>15000</v>
      </c>
      <c r="F32" s="6">
        <f t="shared" si="3"/>
        <v>19482</v>
      </c>
      <c r="G32" s="6">
        <f t="shared" si="25"/>
        <v>-4482</v>
      </c>
      <c r="H32" s="6">
        <f t="shared" si="4"/>
        <v>15000</v>
      </c>
      <c r="I32" s="6">
        <f t="shared" si="5"/>
        <v>18772</v>
      </c>
      <c r="J32" s="6">
        <f t="shared" si="26"/>
        <v>-3772</v>
      </c>
      <c r="K32" s="6">
        <f t="shared" si="6"/>
        <v>15000</v>
      </c>
      <c r="L32" s="6">
        <f t="shared" si="7"/>
        <v>18074</v>
      </c>
      <c r="M32" s="6">
        <f t="shared" si="27"/>
        <v>-3074</v>
      </c>
      <c r="N32" s="6">
        <f t="shared" si="8"/>
        <v>15000</v>
      </c>
      <c r="O32" s="6">
        <f t="shared" si="9"/>
        <v>18187</v>
      </c>
      <c r="P32" s="6">
        <f t="shared" si="28"/>
        <v>-3187</v>
      </c>
      <c r="Q32" s="6">
        <f t="shared" si="10"/>
        <v>18000</v>
      </c>
      <c r="R32" s="6">
        <f t="shared" si="11"/>
        <v>11649</v>
      </c>
      <c r="S32" s="6">
        <f t="shared" si="29"/>
        <v>6351</v>
      </c>
      <c r="T32" s="6">
        <f t="shared" si="12"/>
        <v>18000</v>
      </c>
      <c r="U32" s="6">
        <f t="shared" si="13"/>
        <v>18644</v>
      </c>
      <c r="V32" s="6">
        <f t="shared" si="30"/>
        <v>-644</v>
      </c>
      <c r="W32" s="6">
        <f t="shared" si="14"/>
        <v>15000</v>
      </c>
      <c r="X32" s="6">
        <f t="shared" si="15"/>
        <v>14971</v>
      </c>
      <c r="Y32" s="6">
        <f t="shared" si="31"/>
        <v>29</v>
      </c>
      <c r="Z32" s="6">
        <f t="shared" si="16"/>
        <v>15000</v>
      </c>
      <c r="AA32" s="6">
        <f t="shared" si="17"/>
        <v>18615</v>
      </c>
      <c r="AB32" s="6">
        <f t="shared" si="32"/>
        <v>-3615</v>
      </c>
      <c r="AC32" s="6">
        <f t="shared" si="18"/>
        <v>15000</v>
      </c>
      <c r="AD32" s="6">
        <f t="shared" si="19"/>
        <v>18255</v>
      </c>
      <c r="AE32" s="6">
        <f t="shared" si="33"/>
        <v>-3255</v>
      </c>
      <c r="AF32" s="6">
        <f t="shared" si="20"/>
        <v>15000</v>
      </c>
      <c r="AG32" s="6">
        <f t="shared" si="21"/>
        <v>13135</v>
      </c>
      <c r="AH32" s="6">
        <f t="shared" si="34"/>
        <v>1865</v>
      </c>
      <c r="AI32" s="6">
        <f t="shared" si="22"/>
        <v>15000</v>
      </c>
      <c r="AJ32" s="6">
        <f t="shared" si="23"/>
        <v>11948</v>
      </c>
      <c r="AK32" s="6">
        <f t="shared" si="35"/>
        <v>3052</v>
      </c>
    </row>
    <row r="33" spans="1:37" x14ac:dyDescent="0.25">
      <c r="A33" s="5" t="s">
        <v>57</v>
      </c>
      <c r="B33" s="6">
        <f t="shared" si="0"/>
        <v>149813</v>
      </c>
      <c r="C33" s="6">
        <f t="shared" si="1"/>
        <v>52340</v>
      </c>
      <c r="D33" s="6">
        <f t="shared" si="24"/>
        <v>97473</v>
      </c>
      <c r="E33" s="6">
        <f t="shared" si="2"/>
        <v>0</v>
      </c>
      <c r="F33" s="6">
        <f t="shared" si="3"/>
        <v>0</v>
      </c>
      <c r="G33" s="6">
        <f t="shared" si="25"/>
        <v>0</v>
      </c>
      <c r="H33" s="6">
        <f t="shared" si="4"/>
        <v>0</v>
      </c>
      <c r="I33" s="6">
        <f t="shared" si="5"/>
        <v>10</v>
      </c>
      <c r="J33" s="6">
        <f t="shared" si="26"/>
        <v>-10</v>
      </c>
      <c r="K33" s="6">
        <f t="shared" si="6"/>
        <v>0</v>
      </c>
      <c r="L33" s="6">
        <f t="shared" si="7"/>
        <v>0</v>
      </c>
      <c r="M33" s="6">
        <f t="shared" si="27"/>
        <v>0</v>
      </c>
      <c r="N33" s="6">
        <f t="shared" si="8"/>
        <v>0</v>
      </c>
      <c r="O33" s="6">
        <f t="shared" si="9"/>
        <v>0</v>
      </c>
      <c r="P33" s="6">
        <f t="shared" si="28"/>
        <v>0</v>
      </c>
      <c r="Q33" s="6">
        <f t="shared" si="10"/>
        <v>0</v>
      </c>
      <c r="R33" s="6">
        <f t="shared" si="11"/>
        <v>0</v>
      </c>
      <c r="S33" s="6">
        <f t="shared" si="29"/>
        <v>0</v>
      </c>
      <c r="T33" s="6">
        <f t="shared" si="12"/>
        <v>0</v>
      </c>
      <c r="U33" s="6">
        <f t="shared" si="13"/>
        <v>0</v>
      </c>
      <c r="V33" s="6">
        <f t="shared" si="30"/>
        <v>0</v>
      </c>
      <c r="W33" s="6">
        <f t="shared" si="14"/>
        <v>0</v>
      </c>
      <c r="X33" s="6">
        <f t="shared" si="15"/>
        <v>0</v>
      </c>
      <c r="Y33" s="6">
        <f t="shared" si="31"/>
        <v>0</v>
      </c>
      <c r="Z33" s="6">
        <f t="shared" si="16"/>
        <v>0</v>
      </c>
      <c r="AA33" s="6">
        <f t="shared" si="17"/>
        <v>0</v>
      </c>
      <c r="AB33" s="6">
        <f t="shared" si="32"/>
        <v>0</v>
      </c>
      <c r="AC33" s="6">
        <f t="shared" si="18"/>
        <v>0</v>
      </c>
      <c r="AD33" s="6">
        <f t="shared" si="19"/>
        <v>0</v>
      </c>
      <c r="AE33" s="6">
        <f t="shared" si="33"/>
        <v>0</v>
      </c>
      <c r="AF33" s="6">
        <f t="shared" si="20"/>
        <v>0</v>
      </c>
      <c r="AG33" s="6">
        <f t="shared" si="21"/>
        <v>54454</v>
      </c>
      <c r="AH33" s="6">
        <f t="shared" si="34"/>
        <v>-54454</v>
      </c>
      <c r="AI33" s="6">
        <f t="shared" si="22"/>
        <v>112196</v>
      </c>
      <c r="AJ33" s="6">
        <f t="shared" si="23"/>
        <v>225663</v>
      </c>
      <c r="AK33" s="6">
        <f t="shared" si="35"/>
        <v>-113467</v>
      </c>
    </row>
    <row r="34" spans="1:37" x14ac:dyDescent="0.25">
      <c r="A34" s="5" t="s">
        <v>58</v>
      </c>
      <c r="B34" s="6">
        <f t="shared" si="0"/>
        <v>174330</v>
      </c>
      <c r="C34" s="6">
        <f t="shared" si="1"/>
        <v>165998</v>
      </c>
      <c r="D34" s="6">
        <f t="shared" si="24"/>
        <v>8332</v>
      </c>
      <c r="E34" s="6">
        <f t="shared" si="2"/>
        <v>221915</v>
      </c>
      <c r="F34" s="6">
        <f t="shared" si="3"/>
        <v>583</v>
      </c>
      <c r="G34" s="6">
        <f t="shared" si="25"/>
        <v>221332</v>
      </c>
      <c r="H34" s="6">
        <f t="shared" si="4"/>
        <v>81702</v>
      </c>
      <c r="I34" s="6">
        <f t="shared" si="5"/>
        <v>132698</v>
      </c>
      <c r="J34" s="6">
        <f t="shared" si="26"/>
        <v>-50996</v>
      </c>
      <c r="K34" s="6">
        <f t="shared" si="6"/>
        <v>183519</v>
      </c>
      <c r="L34" s="6">
        <f t="shared" si="7"/>
        <v>449656</v>
      </c>
      <c r="M34" s="6">
        <f t="shared" si="27"/>
        <v>-266137</v>
      </c>
      <c r="N34" s="6">
        <f t="shared" si="8"/>
        <v>223139</v>
      </c>
      <c r="O34" s="6">
        <f t="shared" si="9"/>
        <v>448910</v>
      </c>
      <c r="P34" s="6">
        <f t="shared" si="28"/>
        <v>-225771</v>
      </c>
      <c r="Q34" s="6">
        <f t="shared" si="10"/>
        <v>184047</v>
      </c>
      <c r="R34" s="6">
        <f t="shared" si="11"/>
        <v>295771</v>
      </c>
      <c r="S34" s="6">
        <f t="shared" si="29"/>
        <v>-111724</v>
      </c>
      <c r="T34" s="6">
        <f t="shared" si="12"/>
        <v>326981</v>
      </c>
      <c r="U34" s="6">
        <f t="shared" si="13"/>
        <v>298083</v>
      </c>
      <c r="V34" s="6">
        <f t="shared" si="30"/>
        <v>28898</v>
      </c>
      <c r="W34" s="6">
        <f t="shared" si="14"/>
        <v>47466</v>
      </c>
      <c r="X34" s="6">
        <f t="shared" si="15"/>
        <v>294681</v>
      </c>
      <c r="Y34" s="6">
        <f t="shared" si="31"/>
        <v>-247215</v>
      </c>
      <c r="Z34" s="6">
        <f t="shared" si="16"/>
        <v>109523</v>
      </c>
      <c r="AA34" s="6">
        <f t="shared" si="17"/>
        <v>338381</v>
      </c>
      <c r="AB34" s="6">
        <f t="shared" si="32"/>
        <v>-228858</v>
      </c>
      <c r="AC34" s="6">
        <f t="shared" si="18"/>
        <v>171771</v>
      </c>
      <c r="AD34" s="6">
        <f t="shared" si="19"/>
        <v>215431</v>
      </c>
      <c r="AE34" s="6">
        <f t="shared" si="33"/>
        <v>-43660</v>
      </c>
      <c r="AF34" s="6">
        <f t="shared" si="20"/>
        <v>376132</v>
      </c>
      <c r="AG34" s="6">
        <f t="shared" si="21"/>
        <v>316626</v>
      </c>
      <c r="AH34" s="6">
        <f t="shared" si="34"/>
        <v>59506</v>
      </c>
      <c r="AI34" s="6">
        <f t="shared" si="22"/>
        <v>187982</v>
      </c>
      <c r="AJ34" s="6">
        <f t="shared" si="23"/>
        <v>215217</v>
      </c>
      <c r="AK34" s="6">
        <f t="shared" si="35"/>
        <v>-27235</v>
      </c>
    </row>
    <row r="35" spans="1:37" x14ac:dyDescent="0.25">
      <c r="A35" s="5" t="s">
        <v>59</v>
      </c>
      <c r="B35" s="6">
        <f t="shared" si="0"/>
        <v>12225</v>
      </c>
      <c r="C35" s="6">
        <f t="shared" si="1"/>
        <v>11910</v>
      </c>
      <c r="D35" s="6">
        <f t="shared" si="24"/>
        <v>315</v>
      </c>
      <c r="E35" s="6">
        <f t="shared" si="2"/>
        <v>12225</v>
      </c>
      <c r="F35" s="6">
        <f t="shared" si="3"/>
        <v>11090</v>
      </c>
      <c r="G35" s="6">
        <f t="shared" si="25"/>
        <v>1135</v>
      </c>
      <c r="H35" s="6">
        <f t="shared" si="4"/>
        <v>12225</v>
      </c>
      <c r="I35" s="6">
        <f t="shared" si="5"/>
        <v>12370</v>
      </c>
      <c r="J35" s="6">
        <f t="shared" si="26"/>
        <v>-145</v>
      </c>
      <c r="K35" s="6">
        <f t="shared" si="6"/>
        <v>12225</v>
      </c>
      <c r="L35" s="6">
        <f t="shared" si="7"/>
        <v>12087</v>
      </c>
      <c r="M35" s="6">
        <f t="shared" si="27"/>
        <v>138</v>
      </c>
      <c r="N35" s="6">
        <f t="shared" si="8"/>
        <v>12225</v>
      </c>
      <c r="O35" s="6">
        <f t="shared" si="9"/>
        <v>12020</v>
      </c>
      <c r="P35" s="6">
        <f t="shared" si="28"/>
        <v>205</v>
      </c>
      <c r="Q35" s="6">
        <f t="shared" si="10"/>
        <v>12225</v>
      </c>
      <c r="R35" s="6">
        <f t="shared" si="11"/>
        <v>11983</v>
      </c>
      <c r="S35" s="6">
        <f t="shared" si="29"/>
        <v>242</v>
      </c>
      <c r="T35" s="6">
        <f t="shared" si="12"/>
        <v>12225</v>
      </c>
      <c r="U35" s="6">
        <f t="shared" si="13"/>
        <v>11024</v>
      </c>
      <c r="V35" s="6">
        <f t="shared" si="30"/>
        <v>1201</v>
      </c>
      <c r="W35" s="6">
        <f t="shared" si="14"/>
        <v>12225</v>
      </c>
      <c r="X35" s="6">
        <f t="shared" si="15"/>
        <v>11718</v>
      </c>
      <c r="Y35" s="6">
        <f t="shared" si="31"/>
        <v>507</v>
      </c>
      <c r="Z35" s="6">
        <f t="shared" si="16"/>
        <v>12225</v>
      </c>
      <c r="AA35" s="6">
        <f t="shared" si="17"/>
        <v>12067</v>
      </c>
      <c r="AB35" s="6">
        <f t="shared" si="32"/>
        <v>158</v>
      </c>
      <c r="AC35" s="6">
        <f t="shared" si="18"/>
        <v>12225</v>
      </c>
      <c r="AD35" s="6">
        <f t="shared" si="19"/>
        <v>13079</v>
      </c>
      <c r="AE35" s="6">
        <f t="shared" si="33"/>
        <v>-854</v>
      </c>
      <c r="AF35" s="6">
        <f t="shared" si="20"/>
        <v>12225</v>
      </c>
      <c r="AG35" s="6">
        <f t="shared" si="21"/>
        <v>12375</v>
      </c>
      <c r="AH35" s="6">
        <f t="shared" si="34"/>
        <v>-150</v>
      </c>
      <c r="AI35" s="6">
        <f t="shared" si="22"/>
        <v>12225</v>
      </c>
      <c r="AJ35" s="6">
        <f t="shared" si="23"/>
        <v>11407</v>
      </c>
      <c r="AK35" s="6">
        <f t="shared" si="35"/>
        <v>818</v>
      </c>
    </row>
    <row r="36" spans="1:37" x14ac:dyDescent="0.25">
      <c r="A36" s="5" t="s">
        <v>60</v>
      </c>
      <c r="B36" s="6">
        <f t="shared" si="0"/>
        <v>180000</v>
      </c>
      <c r="C36" s="6">
        <f t="shared" si="1"/>
        <v>180000</v>
      </c>
      <c r="D36" s="6">
        <f t="shared" si="24"/>
        <v>0</v>
      </c>
      <c r="E36" s="6">
        <f t="shared" si="2"/>
        <v>170000</v>
      </c>
      <c r="F36" s="6">
        <f t="shared" si="3"/>
        <v>170000</v>
      </c>
      <c r="G36" s="6">
        <f t="shared" si="25"/>
        <v>0</v>
      </c>
      <c r="H36" s="6">
        <f t="shared" si="4"/>
        <v>160000</v>
      </c>
      <c r="I36" s="6">
        <f t="shared" si="5"/>
        <v>160000</v>
      </c>
      <c r="J36" s="6">
        <f t="shared" si="26"/>
        <v>0</v>
      </c>
      <c r="K36" s="6">
        <f t="shared" si="6"/>
        <v>150000</v>
      </c>
      <c r="L36" s="6">
        <f t="shared" si="7"/>
        <v>150000</v>
      </c>
      <c r="M36" s="6">
        <f t="shared" si="27"/>
        <v>0</v>
      </c>
      <c r="N36" s="6">
        <f t="shared" si="8"/>
        <v>140000</v>
      </c>
      <c r="O36" s="6">
        <f t="shared" si="9"/>
        <v>140000</v>
      </c>
      <c r="P36" s="6">
        <f t="shared" si="28"/>
        <v>0</v>
      </c>
      <c r="Q36" s="6">
        <f t="shared" si="10"/>
        <v>130000</v>
      </c>
      <c r="R36" s="6">
        <f t="shared" si="11"/>
        <v>130000</v>
      </c>
      <c r="S36" s="6">
        <f t="shared" si="29"/>
        <v>0</v>
      </c>
      <c r="T36" s="6">
        <f t="shared" si="12"/>
        <v>120000</v>
      </c>
      <c r="U36" s="6">
        <f t="shared" si="13"/>
        <v>120000</v>
      </c>
      <c r="V36" s="6">
        <f t="shared" si="30"/>
        <v>0</v>
      </c>
      <c r="W36" s="6">
        <f t="shared" si="14"/>
        <v>110000</v>
      </c>
      <c r="X36" s="6">
        <f t="shared" si="15"/>
        <v>110000</v>
      </c>
      <c r="Y36" s="6">
        <f t="shared" si="31"/>
        <v>0</v>
      </c>
      <c r="Z36" s="6">
        <f t="shared" si="16"/>
        <v>100000</v>
      </c>
      <c r="AA36" s="6">
        <f t="shared" si="17"/>
        <v>100000</v>
      </c>
      <c r="AB36" s="6">
        <f t="shared" si="32"/>
        <v>0</v>
      </c>
      <c r="AC36" s="6">
        <f t="shared" si="18"/>
        <v>90000</v>
      </c>
      <c r="AD36" s="6">
        <f t="shared" si="19"/>
        <v>90000</v>
      </c>
      <c r="AE36" s="6">
        <f t="shared" si="33"/>
        <v>0</v>
      </c>
      <c r="AF36" s="6">
        <f t="shared" si="20"/>
        <v>80000</v>
      </c>
      <c r="AG36" s="6">
        <f t="shared" si="21"/>
        <v>80000</v>
      </c>
      <c r="AH36" s="6">
        <f t="shared" si="34"/>
        <v>0</v>
      </c>
      <c r="AI36" s="6">
        <f t="shared" si="22"/>
        <v>70000</v>
      </c>
      <c r="AJ36" s="6">
        <f t="shared" si="23"/>
        <v>70001</v>
      </c>
      <c r="AK36" s="6">
        <f t="shared" si="35"/>
        <v>-1</v>
      </c>
    </row>
  </sheetData>
  <sortState ref="A18:A25">
    <sortCondition descending="1" ref="A16"/>
  </sortState>
  <mergeCells count="13">
    <mergeCell ref="AF26:AH26"/>
    <mergeCell ref="AI26:AK26"/>
    <mergeCell ref="A1:B1"/>
    <mergeCell ref="Q26:S26"/>
    <mergeCell ref="T26:V26"/>
    <mergeCell ref="W26:Y26"/>
    <mergeCell ref="Z26:AB26"/>
    <mergeCell ref="AC26:AE26"/>
    <mergeCell ref="B26:D26"/>
    <mergeCell ref="E26:G26"/>
    <mergeCell ref="H26:J26"/>
    <mergeCell ref="K26:M26"/>
    <mergeCell ref="N26:P2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heetViews>
  <sheetFormatPr defaultRowHeight="15" x14ac:dyDescent="0.25"/>
  <cols>
    <col min="2" max="2" width="18.140625" bestFit="1" customWidth="1"/>
    <col min="3" max="3" width="13.5703125" customWidth="1"/>
    <col min="4" max="4" width="12.5703125" customWidth="1"/>
    <col min="5" max="5" width="14.28515625" customWidth="1"/>
  </cols>
  <sheetData>
    <row r="1" spans="1:5" x14ac:dyDescent="0.25">
      <c r="A1" s="3" t="s">
        <v>85</v>
      </c>
    </row>
    <row r="2" spans="1:5" s="16" customFormat="1" x14ac:dyDescent="0.25">
      <c r="B2" s="16" t="s">
        <v>77</v>
      </c>
      <c r="C2" s="16" t="s">
        <v>78</v>
      </c>
      <c r="D2" s="16" t="s">
        <v>79</v>
      </c>
      <c r="E2" s="16" t="s">
        <v>80</v>
      </c>
    </row>
    <row r="3" spans="1:5" ht="22.5" customHeight="1" x14ac:dyDescent="0.25">
      <c r="A3" s="17" t="s">
        <v>77</v>
      </c>
      <c r="B3" s="18"/>
      <c r="C3" s="18" t="s">
        <v>65</v>
      </c>
      <c r="D3" s="18" t="s">
        <v>66</v>
      </c>
      <c r="E3" s="18" t="s">
        <v>67</v>
      </c>
    </row>
    <row r="4" spans="1:5" ht="26.25" customHeight="1" x14ac:dyDescent="0.25">
      <c r="A4" s="17" t="s">
        <v>78</v>
      </c>
      <c r="B4" s="18" t="s">
        <v>62</v>
      </c>
      <c r="C4" s="19" t="s">
        <v>68</v>
      </c>
      <c r="D4" s="19" t="s">
        <v>69</v>
      </c>
      <c r="E4" s="19" t="s">
        <v>70</v>
      </c>
    </row>
    <row r="5" spans="1:5" ht="26.25" customHeight="1" x14ac:dyDescent="0.25">
      <c r="A5" s="17" t="s">
        <v>79</v>
      </c>
      <c r="B5" s="18" t="s">
        <v>63</v>
      </c>
      <c r="C5" s="19" t="s">
        <v>71</v>
      </c>
      <c r="D5" s="19" t="s">
        <v>72</v>
      </c>
      <c r="E5" s="19" t="s">
        <v>73</v>
      </c>
    </row>
    <row r="6" spans="1:5" ht="26.25" customHeight="1" x14ac:dyDescent="0.25">
      <c r="A6" s="17" t="s">
        <v>80</v>
      </c>
      <c r="B6" s="18" t="s">
        <v>64</v>
      </c>
      <c r="C6" s="19" t="s">
        <v>74</v>
      </c>
      <c r="D6" s="19" t="s">
        <v>75</v>
      </c>
      <c r="E6" s="19" t="s">
        <v>76</v>
      </c>
    </row>
    <row r="8" spans="1:5" x14ac:dyDescent="0.25">
      <c r="B8" s="20" t="s">
        <v>83</v>
      </c>
      <c r="C8">
        <f>MATCH("Category 2",B3:B6)</f>
        <v>3</v>
      </c>
      <c r="D8" s="21" t="s">
        <v>84</v>
      </c>
    </row>
    <row r="9" spans="1:5" x14ac:dyDescent="0.25">
      <c r="B9" s="20" t="s">
        <v>81</v>
      </c>
      <c r="C9">
        <f>MATCH("Column 3",B3:E3)</f>
        <v>4</v>
      </c>
      <c r="D9" s="22" t="s">
        <v>82</v>
      </c>
    </row>
    <row r="10" spans="1:5" x14ac:dyDescent="0.25">
      <c r="B10" s="20"/>
    </row>
    <row r="11" spans="1:5" ht="15" customHeight="1" x14ac:dyDescent="0.25">
      <c r="B11" s="27" t="s">
        <v>86</v>
      </c>
      <c r="C11" s="28"/>
    </row>
    <row r="12" spans="1:5" x14ac:dyDescent="0.25">
      <c r="B12" s="29"/>
      <c r="C12" s="30"/>
    </row>
    <row r="13" spans="1:5" x14ac:dyDescent="0.25">
      <c r="B13" s="31"/>
      <c r="C13" s="32"/>
    </row>
  </sheetData>
  <mergeCells count="1">
    <mergeCell ref="B11:C1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Sheet1</vt:lpstr>
      <vt:lpstr>Basic Use</vt:lpstr>
      <vt:lpstr>Real Use</vt:lpstr>
      <vt:lpstr>Using MATCH</vt:lpstr>
      <vt:lpstr>ActualTable</vt:lpstr>
      <vt:lpstr>BudgetTable</vt:lpstr>
      <vt:lpstr>MonthRow</vt:lpstr>
      <vt:lpstr>SizeRow</vt:lpstr>
      <vt:lpstr>StyleTable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Tom</cp:lastModifiedBy>
  <dcterms:created xsi:type="dcterms:W3CDTF">2014-05-07T13:49:52Z</dcterms:created>
  <dcterms:modified xsi:type="dcterms:W3CDTF">2014-06-05T09:58:01Z</dcterms:modified>
</cp:coreProperties>
</file>